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LL  D  DISKI\ASB\MALIYYE\IFRS HESABATLARI\SAYT UCUN\07.2017\"/>
    </mc:Choice>
  </mc:AlternateContent>
  <bookViews>
    <workbookView xWindow="240" yWindow="105" windowWidth="20115" windowHeight="8505"/>
  </bookViews>
  <sheets>
    <sheet name="Profit" sheetId="1" r:id="rId1"/>
    <sheet name="Sheet2" sheetId="8" state="hidden" r:id="rId2"/>
    <sheet name="Sheet1" sheetId="7" state="hidden" r:id="rId3"/>
    <sheet name="Sheet4" sheetId="5" state="hidden" r:id="rId4"/>
    <sheet name="Balans_Mənfəət-zərər (2)" sheetId="6" state="hidden" r:id="rId5"/>
  </sheets>
  <definedNames>
    <definedName name="_xlnm._FilterDatabase" localSheetId="2" hidden="1">Sheet1!$A$1:$H$84</definedName>
    <definedName name="_xlnm.Print_Area" localSheetId="4">'Balans_Mənfəət-zərər (2)'!$A$1:$E$124</definedName>
  </definedNames>
  <calcPr calcId="152511" calcMode="manual"/>
</workbook>
</file>

<file path=xl/calcChain.xml><?xml version="1.0" encoding="utf-8"?>
<calcChain xmlns="http://schemas.openxmlformats.org/spreadsheetml/2006/main">
  <c r="D30" i="1" l="1"/>
  <c r="D19" i="1"/>
  <c r="D18" i="1"/>
  <c r="D11" i="1"/>
  <c r="D8" i="1"/>
  <c r="D7" i="1"/>
  <c r="D9" i="1" s="1"/>
  <c r="C26" i="1"/>
  <c r="D26" i="1" s="1"/>
  <c r="C20" i="1"/>
  <c r="D20" i="1" s="1"/>
  <c r="C17" i="1"/>
  <c r="D17" i="1" s="1"/>
  <c r="C15" i="1"/>
  <c r="C16" i="1" s="1"/>
  <c r="D16" i="1" s="1"/>
  <c r="C9" i="1"/>
  <c r="C13" i="1" s="1"/>
  <c r="D5" i="1"/>
  <c r="D13" i="1" l="1"/>
  <c r="C22" i="1"/>
  <c r="C24" i="1" s="1"/>
  <c r="C28" i="1" s="1"/>
  <c r="C32" i="1" s="1"/>
  <c r="C34" i="1" s="1"/>
  <c r="C36" i="1" s="1"/>
  <c r="D36" i="1" s="1"/>
  <c r="D15" i="1"/>
  <c r="D22" i="1" s="1"/>
  <c r="D24" i="1" l="1"/>
  <c r="D28" i="1" s="1"/>
  <c r="D32" i="1" s="1"/>
  <c r="D34" i="1" s="1"/>
  <c r="A18" i="5"/>
  <c r="A3" i="5"/>
</calcChain>
</file>

<file path=xl/sharedStrings.xml><?xml version="1.0" encoding="utf-8"?>
<sst xmlns="http://schemas.openxmlformats.org/spreadsheetml/2006/main" count="402" uniqueCount="260">
  <si>
    <t>“AZERBAIJAN INDUSTRY BANK" OPEN JOINT STOCK COMPANY”</t>
  </si>
  <si>
    <t xml:space="preserve"> STATEMENT OF COMPREHENSIVE INCOME</t>
  </si>
  <si>
    <t xml:space="preserve"> </t>
  </si>
  <si>
    <t>(in Azerbaijani Manats)</t>
  </si>
  <si>
    <t>Interest income</t>
  </si>
  <si>
    <t>Interest expense</t>
  </si>
  <si>
    <t>Net interest income before recovery of provisionfor impairment losses on interest bearing assets</t>
  </si>
  <si>
    <t>Reversal/ (provision) for impairment losses on loan and advances to customers</t>
  </si>
  <si>
    <t>Net interest income</t>
  </si>
  <si>
    <t>Net gain on foreign exchange operations income</t>
  </si>
  <si>
    <t>Fee and commission income</t>
  </si>
  <si>
    <t>Fee and commission expense</t>
  </si>
  <si>
    <t>Reversal/(Provision) for impairment loss on repossessed collaterals</t>
  </si>
  <si>
    <t>Dividend income</t>
  </si>
  <si>
    <t>Other income/(expenses), net</t>
  </si>
  <si>
    <t>Net non-interest income</t>
  </si>
  <si>
    <t>Operating income</t>
  </si>
  <si>
    <t>Operating expenses</t>
  </si>
  <si>
    <t>Profit before income tax</t>
  </si>
  <si>
    <t>Income tax expense</t>
  </si>
  <si>
    <t>Net profit for the year</t>
  </si>
  <si>
    <t>TOTAL COMPREHENSIVE INCOME</t>
  </si>
  <si>
    <t>EARNINGS PER SHARE</t>
  </si>
  <si>
    <t>Faiz gəlirləri</t>
  </si>
  <si>
    <t>kreditlər üzrə faiz gəlirləri</t>
  </si>
  <si>
    <t>kredit kartlar üzrə faiz gəlirləri</t>
  </si>
  <si>
    <t>banklardakı vəsait üzrə faiz gəlirləri</t>
  </si>
  <si>
    <t>Faiz xərcləri</t>
  </si>
  <si>
    <t>depozit üzrə faiz xərcləri</t>
  </si>
  <si>
    <t>kredit üzrə faiz xərcləri</t>
  </si>
  <si>
    <t>Rezident banklarda yerl?şdirilmiş v?saitl?r  üzr? ehtiyatların yaradılmasına ayırmalar - MV</t>
  </si>
  <si>
    <t>Rezident banklarda yerl?şdirilmiş v?saitl?r üzr? ehtiyatların yaradılmasına ayırmalar-MV</t>
  </si>
  <si>
    <t>Rezident dig?r maliyy? institutlarına verilmiş kreditl?r üzr? ehtiyatların yaradılmasına ayırmalar -</t>
  </si>
  <si>
    <t>S?n. v? istehsal sektorunda f?al.göst. dövl?t mü?ssis?l?rin? verilmiş kreditl?r üzr? ehtiyatların ya</t>
  </si>
  <si>
    <t>K?nd t?s., meş? t?s. v? balıq.sek. f?al.göst. döv.mülk.olm.rez.hüq.şexs.in cari hesablarının o/dı üz</t>
  </si>
  <si>
    <t>İnşaat v? tikinti sektorunda f?al.göst. döv.mülk. olmayan  rezident hüq.şexs.? verilmiş kreditl?r üz</t>
  </si>
  <si>
    <t>S?n. v? istehsal sektorunda f?al.göst. döv.mülk. olmayan  rezident hüq.şexs.? verilmiş kreditl?r üzr</t>
  </si>
  <si>
    <t>Tic.v? xid.sek. f?al.göst. döv.mülk. olmayan  rezident hüq.şexs.? verilmiş kreditl?r üzr? ehtiyatlar</t>
  </si>
  <si>
    <t>Rezident fiziki ş?xsl?rin cari hesablarının o/dı üzr? ehtiyatların yaradılmasına ayırmalar - MV</t>
  </si>
  <si>
    <t>Rezident fiziki ş?xsl?r? verilmiş kreditl?r üzr? ehtiyatların yaradılmasına ayırmalar - MV</t>
  </si>
  <si>
    <t>Qeyri-rezident fiziki ş?xsl?r? verilmiş kreditl?r üzr? ehtiyatların yaradılmasına ayırmalar - MV</t>
  </si>
  <si>
    <t>Rezident f?rdi sahibkarlara verilmiş kreditl?r üzr? ehtiyatların yaradılmasına ayırmalar - MV</t>
  </si>
  <si>
    <t>Qeyri-rezident f?rdi sahibkarlara verilmiş kreditl?r üzr? ehtiyatların yaradılmasına ayırmalar - MV</t>
  </si>
  <si>
    <t>Dig?r aktivl?r üzr? ehtiyatların yaradılmasına ayırmalar - MV</t>
  </si>
  <si>
    <t>Qarantiyalar üzr? ehtiyatların yaradılmasına ayırmalar - MV</t>
  </si>
  <si>
    <t>Dig?r öhd?likl?r üzr? ehtiyatların yaradılmasına ayırmalar - MV</t>
  </si>
  <si>
    <t>"Azərbaycan Sənaye Bankı" ASC-nin gündəlik nağd pul dövriyəsi və mənfəət zərər hesabatı</t>
  </si>
  <si>
    <t>VL/ KURS</t>
  </si>
  <si>
    <t>Aktivlər</t>
  </si>
  <si>
    <t>30.04.2016 Cəmi AZN</t>
  </si>
  <si>
    <t>30.04.2016 AZN</t>
  </si>
  <si>
    <t>30.04.2016 USD</t>
  </si>
  <si>
    <t>30.04.2016 EUR</t>
  </si>
  <si>
    <t>Nağd vəsaitlər</t>
  </si>
  <si>
    <t>kassalar</t>
  </si>
  <si>
    <t>bankomatlar</t>
  </si>
  <si>
    <t>Müxbir hesablar</t>
  </si>
  <si>
    <t>mərkəzi bank</t>
  </si>
  <si>
    <t>yerli banklar</t>
  </si>
  <si>
    <t>xarici banklar</t>
  </si>
  <si>
    <t>Banklardakı Depozitlər və kreditlər</t>
  </si>
  <si>
    <t>Qiymətli kağızlar</t>
  </si>
  <si>
    <t>Kredit portfeli</t>
  </si>
  <si>
    <t>cari kreditlər</t>
  </si>
  <si>
    <t>vaxtı keçmiş kreditlər</t>
  </si>
  <si>
    <t>Kreditlər üzrə yaradılmış məqsədli ehtiyatlar (-)</t>
  </si>
  <si>
    <t>Alınacaq faiz məbləğləri</t>
  </si>
  <si>
    <t>kreditlər üzrə hesablanmış alınacaq faizlər</t>
  </si>
  <si>
    <t>qətnamə üzrə alınacaq məbləğə hesablanmş faizlər</t>
  </si>
  <si>
    <t>banklardakı kredit və depozitlər üzrə hesablanmış alınacaq faizlər</t>
  </si>
  <si>
    <t>Qətnamə üzrə alınacaq məbləğə hesablanmş faizlər üzrə məqsədli ehtiyatlar</t>
  </si>
  <si>
    <t>Bank işində istifadə olunmayan əmlaklar</t>
  </si>
  <si>
    <t>girov götürülmüş əmlaklar</t>
  </si>
  <si>
    <t>İnvestisiya mülkiyyəti</t>
  </si>
  <si>
    <t>Girov götürülərək balansa alınmış əmlaklar üzrə məqsədli ehtiyatlar (-)</t>
  </si>
  <si>
    <t>İnvestisiya qoyuluşları</t>
  </si>
  <si>
    <t>Əsas vəsaitlər (xalis)</t>
  </si>
  <si>
    <t>Qeyri-maddi aktivlər (xalis)</t>
  </si>
  <si>
    <t>Plastik kartlar üzrə alınacaq məbləğlər</t>
  </si>
  <si>
    <t>Digər aktivlər</t>
  </si>
  <si>
    <t>Cəmi aktivlər</t>
  </si>
  <si>
    <t>Passivlər</t>
  </si>
  <si>
    <t>Cəlb olunmuş resurslar</t>
  </si>
  <si>
    <t>tələbli depozitlər</t>
  </si>
  <si>
    <t>müddətli depozitlər</t>
  </si>
  <si>
    <t>cəlb olunmuş kreditlər</t>
  </si>
  <si>
    <t>Cəlb olunmuş resurslar üzrə hesablanmış ödəniləsi faizlər</t>
  </si>
  <si>
    <t>Vergi öhdəlikləri</t>
  </si>
  <si>
    <t>Plastik kartlar üzrə ödəniləcək məbləğlər</t>
  </si>
  <si>
    <t>Digər öhdəliklər</t>
  </si>
  <si>
    <t>Kapital cəmi</t>
  </si>
  <si>
    <t>nizamnamə kapitalı</t>
  </si>
  <si>
    <t>keçmiş illərin mənfəət/zərəri</t>
  </si>
  <si>
    <t>cari maliyyə ilinin mənfəət/zərəri</t>
  </si>
  <si>
    <t>adi ehtiyatlar</t>
  </si>
  <si>
    <t>Cəmi passivlər</t>
  </si>
  <si>
    <t>Balansdankənar maddələr</t>
  </si>
  <si>
    <t>Kredit xəttləri üzrə öhdəliklər</t>
  </si>
  <si>
    <t>Verilmiş qarantiyalar</t>
  </si>
  <si>
    <t>Akkreditivlər</t>
  </si>
  <si>
    <t>Balansdan silinmiş girov götürülmüş əmlaklar</t>
  </si>
  <si>
    <t>Gəlirlər</t>
  </si>
  <si>
    <t>01.01.2016-30.04.2016</t>
  </si>
  <si>
    <t>digər faiz gəlirləri</t>
  </si>
  <si>
    <t>qətnaməyə görə dayandırılmış faizlər üzrə alınacaq hesablanmş gəlirlər</t>
  </si>
  <si>
    <t>Xidmət komisyon gəlirləri</t>
  </si>
  <si>
    <t>nağd əməliyyatlar üzrə komisyon gəlirləri</t>
  </si>
  <si>
    <t>köçürmə əməliyyatları üzrə komisyon gəlirləri</t>
  </si>
  <si>
    <t>verilmiş kreditlər üzrə komisyon gəlirləri</t>
  </si>
  <si>
    <t>plastik kartlarla əməliyyatlar üzrə gəlirlər</t>
  </si>
  <si>
    <t>qarantiyalar üzrə gəlirlər</t>
  </si>
  <si>
    <t>akkreditivlər üzrə gəlirlər</t>
  </si>
  <si>
    <t xml:space="preserve">haqq və komissiya üzrə digər gəlirlər </t>
  </si>
  <si>
    <t>xarici valyutanın alınması və satılması üzrə gəlirlər(xalis)</t>
  </si>
  <si>
    <t>Valyuta mövqeyi üzrə kurs fərqi gəliri(xalis)</t>
  </si>
  <si>
    <t>İnvestisiyalardan gəlir</t>
  </si>
  <si>
    <t>Əmlakların satılmasından gəlir</t>
  </si>
  <si>
    <t>Ehtiyat gəlirləri</t>
  </si>
  <si>
    <t>Digər gəlirlər</t>
  </si>
  <si>
    <t>Cəmi gəlirlər</t>
  </si>
  <si>
    <t>Хərclər</t>
  </si>
  <si>
    <t>digər faiz xərcləri</t>
  </si>
  <si>
    <t>Xidmət komisyon xərcləri</t>
  </si>
  <si>
    <t>nağd əməliyyatlar üzrə komisyon xərcləri</t>
  </si>
  <si>
    <t>köçürmə əməliyyatları üzrə komisyon xərcləri</t>
  </si>
  <si>
    <t>plastik kartlarla əməliyyatlar üzrə xərclər</t>
  </si>
  <si>
    <t>qarantiyalar üzrə xərclər</t>
  </si>
  <si>
    <t>akkreditivlər üzrə xərclər</t>
  </si>
  <si>
    <t>haqq və komissiya üzrə digər xərclər</t>
  </si>
  <si>
    <t>Valyuta mövqeyi üzrə kurs fərqi zərəri(xalis)</t>
  </si>
  <si>
    <t>İşçilərə sərf olunan xərclər</t>
  </si>
  <si>
    <t>Əmək haqqı</t>
  </si>
  <si>
    <t xml:space="preserve">Vergi (14%,25%), DSMF (3%) və HİK (1%) ödənişlər </t>
  </si>
  <si>
    <t>Kompensasiya</t>
  </si>
  <si>
    <t>Sosial müdafiə fonduna ayırmalar (22%)</t>
  </si>
  <si>
    <t>Mükafatlar (rüb üzrə və ilin yekunlarına görə)</t>
  </si>
  <si>
    <t>Mükafatlar (ailə həyatı qurulması,uşaq dunyaya gəlməsi,məzuniyyət və.s.)</t>
  </si>
  <si>
    <t>İşçilərin yemək xərcləri</t>
  </si>
  <si>
    <t>İşçilərin digər xərcləri (işçilərin tədrisi,icbari sığorta,miqrasiyaya ödəniş və.s.)</t>
  </si>
  <si>
    <t>Əsas vəsaitlər üzrə köhnəlmə xərci</t>
  </si>
  <si>
    <t>Inzibati və əsas vəsaitlər üzrə digər xərclər</t>
  </si>
  <si>
    <t>Kompüter avadanlıqlarının təmir saxlanma və proqram təminatı xərcləri</t>
  </si>
  <si>
    <t>Mühafizə xərcləri</t>
  </si>
  <si>
    <t>Rabitə xərcləri (Delta Telekom, internet xidməti xərci və.s.)</t>
  </si>
  <si>
    <t>Reklam xərcləri</t>
  </si>
  <si>
    <t>Məsləhət, audit və digər xidmətlər üzrə xərc (İntersun MMC və.s.)</t>
  </si>
  <si>
    <t>İcarə haqqı</t>
  </si>
  <si>
    <t>Ezamiyyə xərcləri</t>
  </si>
  <si>
    <t>Digər inzibati xərclər</t>
  </si>
  <si>
    <t>Qətnaməyə görə dayandırılmış faizlər üzrə ehtiyat xərcləri</t>
  </si>
  <si>
    <t xml:space="preserve">Ehtiyat xərcləri </t>
  </si>
  <si>
    <t>Əmlak və digər vergi xərcləri</t>
  </si>
  <si>
    <t>Əmlakların satılmasından zərər</t>
  </si>
  <si>
    <t>İntertech proqram təminatı layihəsi üzrə xərclər (bilet, yemək və otel)</t>
  </si>
  <si>
    <t xml:space="preserve">Digər xərclər </t>
  </si>
  <si>
    <t>Cəmi xərclər</t>
  </si>
  <si>
    <t>Vergidən əvvəlki mənfəət</t>
  </si>
  <si>
    <t xml:space="preserve">Mənfəət vergisi üzrə xərc </t>
  </si>
  <si>
    <t>Xalis mənfəət</t>
  </si>
  <si>
    <t>ROA</t>
  </si>
  <si>
    <t>ROE</t>
  </si>
  <si>
    <t>ƏMƏLİYYAT TARİXİ</t>
  </si>
  <si>
    <t>DK No</t>
  </si>
  <si>
    <t>DK No 5</t>
  </si>
  <si>
    <t>DK2</t>
  </si>
  <si>
    <t>VLY KODU</t>
  </si>
  <si>
    <t>QALIQ</t>
  </si>
  <si>
    <t>AZN QALIQ</t>
  </si>
  <si>
    <t>DK ADI</t>
  </si>
  <si>
    <t>AZN</t>
  </si>
  <si>
    <t>SATIŞ ÜÇÜN N?Z?RD? TUTULAN AKTIVL?R ÜZR? Z?R?R(DAŞINMAZ ?MLAKLAR ÜZR?)</t>
  </si>
  <si>
    <t>?SAS V?SAİTL?R ÜZR? Z?R?R</t>
  </si>
  <si>
    <t>?m?k haqqı - MV</t>
  </si>
  <si>
    <t>Mükafatlar - MV</t>
  </si>
  <si>
    <t>Sosial Müdafi? Fonduna ayırmalar - MV</t>
  </si>
  <si>
    <t>İşçil?r il? bağlı dig?r x?rcl?ri - MV</t>
  </si>
  <si>
    <t>İşcil?rin yem?k x?rci (GC)</t>
  </si>
  <si>
    <t>İŞÇİL?RİN İCBARİ SIĞORTASI X?RCİ- MV</t>
  </si>
  <si>
    <t>Mebel v? avadanlığın köhn?lm? x?rcl?ri - MV</t>
  </si>
  <si>
    <t>Kompüter avadanlıqlarının köhn?lm? x?rcl?ri - MV</t>
  </si>
  <si>
    <t>N?qliyyat vasit?l?rinin köhn?lm? x?rcl?ri - MV</t>
  </si>
  <si>
    <t>Dig?r ?sas v?saitl?rin köhn?lm? x?rcl?ri - MV</t>
  </si>
  <si>
    <t>Qeyri-maddi aktivl?rin amortizasiya x?rcl?ri - MV</t>
  </si>
  <si>
    <t>Mebel v? avadanlığın t?mir v? saxlanma x?rcl?ri  - MV</t>
  </si>
  <si>
    <t>Kompüterl?r avadanlıqlarının t?mir v? saxlanma x?rcl?ri  - MV</t>
  </si>
  <si>
    <t>N?qliyyat vasit?l?rinin t?mir v? saxlanma x?rcl?ri  - MV</t>
  </si>
  <si>
    <t>İcar?y? alınmış ?sas v?saitl?rin t?mir v? saxlanma x?rcl?ri  - MV</t>
  </si>
  <si>
    <t>Proqram t?minatlarının d?st?kl?nm?si üzr? x?rcl?r - MV</t>
  </si>
  <si>
    <t>İntertech proqram x?rcl?ri</t>
  </si>
  <si>
    <t>Kartek kart proqram x?rcl?ri</t>
  </si>
  <si>
    <t>BLOOMBERG proqram x?rcl?ri</t>
  </si>
  <si>
    <t>Yanacaq x?rci (benzin)</t>
  </si>
  <si>
    <t>Yanacaq x?rci (dizel)</t>
  </si>
  <si>
    <t>Avtodayanacaq x?rci</t>
  </si>
  <si>
    <t>N?qliyyat vasit?l?ri üzr? istismar x?rcl?ri - MV</t>
  </si>
  <si>
    <t>?mlakın sığortası üzr? x?rcl?r - MV</t>
  </si>
  <si>
    <t>Avtomobil sığortası x?rci</t>
  </si>
  <si>
    <t>Bank riski</t>
  </si>
  <si>
    <t>X?z?r mühafiz? üzr? x?rc</t>
  </si>
  <si>
    <t>Dövl?t mühafiz? x?rci</t>
  </si>
  <si>
    <t>Enerji v? qızdırıcı sisteml?r üzr? x?rcl?r - MV</t>
  </si>
  <si>
    <t>Qaz istifad? x?rci</t>
  </si>
  <si>
    <t>Elektrik enerji x?rci</t>
  </si>
  <si>
    <t>M?iş?t tullantıları x?rci</t>
  </si>
  <si>
    <t>İçm?li v? çirkab su x?rci</t>
  </si>
  <si>
    <t>KOMMUNAL XİDM?TL?R ÜZR? X?RCL?R(DİG?R)</t>
  </si>
  <si>
    <t>Kommunal xidm?tl?r üzr? x?rcl?r - MV</t>
  </si>
  <si>
    <t>Rabit? x?rcl?ri(abun? v? danışıqlar üzr?)-MV</t>
  </si>
  <si>
    <t>Poct x?rci</t>
  </si>
  <si>
    <t>Rabit? x?rcl?ri (SWIFT sistemi üzr?) - MV</t>
  </si>
  <si>
    <t>Rabit? x?rcl?ri (d?st?k haqqı)- MV</t>
  </si>
  <si>
    <t>Rabit? x?rcl?ri (x?tl?r üzr?)- MV</t>
  </si>
  <si>
    <t>Rabit? x?rcl?ri (Azercell üzr?) - MV</t>
  </si>
  <si>
    <t>Rabit? x?rcl?ri (poçt üzr? GC) - MV</t>
  </si>
  <si>
    <t>M?tb?? x?rcl?ri - MV</t>
  </si>
  <si>
    <t>Mal-materialların alınması üzr? x?rcl?r - MV</t>
  </si>
  <si>
    <t>Reklam x?rcl?ri - MV</t>
  </si>
  <si>
    <t>İnternet saytlarında reklam üzr? x?rcl?r</t>
  </si>
  <si>
    <t>Küç? reklam yayımı üzr? x?rcl?r</t>
  </si>
  <si>
    <t>Ezamiyy? x?rcl?ri - MV</t>
  </si>
  <si>
    <t>M?sl?h?t, audit v? dig?r peş?kar xidm?tl?r üzr? x?rcl?r - MV</t>
  </si>
  <si>
    <t>M?sl?h?t, audit v? dig?r peş?kar xidm?tl?r üzr? x?rcl?r - MV (Alexander Scott)</t>
  </si>
  <si>
    <t>M?sl?h?t, audit v? dig?r peş?kar xidm?tl?r üzr? x?rcl?r - MV (Intersun Menec.Komp. MMC)</t>
  </si>
  <si>
    <t>İcar? haqqı - MV</t>
  </si>
  <si>
    <t>N?qliyyat vasit?l?rinin icar? x?rci</t>
  </si>
  <si>
    <t>ATM icar? x?rci</t>
  </si>
  <si>
    <t>Üzvlük haqqı - MV</t>
  </si>
  <si>
    <t>Dig?r xidm?tl?r üzr? x?rcl?r - MV</t>
  </si>
  <si>
    <t>Dig?r xid-l?r üzr? x?cl?r(Xidm?t müqavil?si)</t>
  </si>
  <si>
    <t>Dig?r xid-l?r üzr? x?cl?r(Xidm?t müqav DSMF x?rc)</t>
  </si>
  <si>
    <t>?man?tl?rin sığortalanması fondu üzr? x?rcl?r - MV</t>
  </si>
  <si>
    <t>?man?tl?rin sığortalanması fondu üzr? x?rcl?r - XV</t>
  </si>
  <si>
    <t>Ümidsiz borclar üzr? x?rcl?r - MV</t>
  </si>
  <si>
    <t>H?rrac x?rcl?ri - MV</t>
  </si>
  <si>
    <t>H?rrac x?rcl?ri (GC) - MV</t>
  </si>
  <si>
    <t>Öd?nilmiş c?rim? v? d?bb? m?bl?ğl?ri - MV</t>
  </si>
  <si>
    <t>Hüquq m?sr?fl?ri v? m?hk?m? x?rcl?ri - MV</t>
  </si>
  <si>
    <t>XEYRİYY? M?QS?DL?Rİ ÜZR? (G?LİRD?N ÇIXILMAYAN X?RC)</t>
  </si>
  <si>
    <t>Vergi x?rcl?ri - MV</t>
  </si>
  <si>
    <t>INTERTEÇ PROQRAMI LAYIH?SI ÜZR? X?RCL?R</t>
  </si>
  <si>
    <t>Dig?r x?rcl?r - MV</t>
  </si>
  <si>
    <t>DİG?R X?RCL?R(VERGİ ÜZR? G?LİRD?N ÇIXILMAYAN)</t>
  </si>
  <si>
    <t>qısa adı</t>
  </si>
  <si>
    <t>əsas vəs.təmir və sxlama xərci</t>
  </si>
  <si>
    <t>Bank riski və əmlakların sığortası</t>
  </si>
  <si>
    <t>Komunal xərclər(işıq, su və s)</t>
  </si>
  <si>
    <t>Mal-material xərci</t>
  </si>
  <si>
    <t>Ezamiyyət xərci</t>
  </si>
  <si>
    <t>Üzvlük xərci</t>
  </si>
  <si>
    <t>Xidmət müqviləsi ilə işləyənlər</t>
  </si>
  <si>
    <t>Digər</t>
  </si>
  <si>
    <t>Əmanətlərin sığortalanması fondu üzrə xərc</t>
  </si>
  <si>
    <t>Ümidsiz borclar üzrə xərc</t>
  </si>
  <si>
    <t>Hüquq, məhkəmə, hərrac xərcləri</t>
  </si>
  <si>
    <t>Sponsorluq xərcləri(şahmat, təhsil)</t>
  </si>
  <si>
    <t>Digər vergi xərcləri</t>
  </si>
  <si>
    <t>Row Labels</t>
  </si>
  <si>
    <t>Grand Total</t>
  </si>
  <si>
    <t>Mebleg</t>
  </si>
  <si>
    <t>(in US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</si>
</sst>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(* #,##0.00_);_(* \(#,##0.00\);_(* &quot;-&quot;??_);_(@_)"/>
    <numFmt numFmtId="165" formatCode="_ * #,##0.00_ ;_ * \-#,##0.00_ ;_ * &quot;-&quot;??_ ;_ @_ "/>
    <numFmt numFmtId="166" formatCode="_-* #,##0.00\ _m_a_n_._-;\-* #,##0.00\ _m_a_n_._-;_-* &quot;-&quot;??\ _m_a_n_._-;_-@_-"/>
    <numFmt numFmtId="167" formatCode="_-* #,##0.00_р_._-;\-* #,##0.00_р_._-;_-* &quot;-&quot;??_р_._-;_-@_-"/>
    <numFmt numFmtId="168" formatCode="#,##0.000"/>
    <numFmt numFmtId="169" formatCode="_-* #,##0.00_-;\-* #,##0.00_-;_-* &quot;-&quot;??_-;_-@_-"/>
    <numFmt numFmtId="170" formatCode="_-* #,##0\ _₽_-;\-* #,##0\ _₽_-;_-* &quot;-&quot;??\ _₽_-;_-@_-"/>
    <numFmt numFmtId="171" formatCode="#,##0.000\ _₽;[Red]\-#,##0.000\ _₽"/>
    <numFmt numFmtId="172" formatCode="#,##0_ ;[Red]\-#,##0\ "/>
    <numFmt numFmtId="173" formatCode="_(* #,##0_);_(* \(#,##0\);_(* &quot;-&quot;??_);_(@_)"/>
    <numFmt numFmtId="174" formatCode="#,##0.00_ ;[Red]\-#,##0.00\ "/>
    <numFmt numFmtId="175" formatCode="[$-409]d\-mmm\-yyyy;@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b/>
      <sz val="10"/>
      <color indexed="64"/>
      <name val="Arial"/>
      <family val="2"/>
      <charset val="204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186"/>
      <scheme val="minor"/>
    </font>
    <font>
      <b/>
      <sz val="16"/>
      <name val="Times New Roman"/>
      <family val="1"/>
      <charset val="204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4"/>
      <color theme="1"/>
      <name val="Calibri"/>
      <family val="2"/>
      <scheme val="minor"/>
    </font>
    <font>
      <b/>
      <i/>
      <sz val="14"/>
      <color rgb="FFFF0000"/>
      <name val="Times New Roman"/>
      <family val="1"/>
      <charset val="204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27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7" fillId="0" borderId="0"/>
    <xf numFmtId="0" fontId="8" fillId="0" borderId="0"/>
    <xf numFmtId="0" fontId="6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166" fontId="13" fillId="0" borderId="0" applyFont="0" applyFill="0" applyBorder="0" applyAlignment="0" applyProtection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0" fontId="18" fillId="0" borderId="0"/>
    <xf numFmtId="0" fontId="4" fillId="0" borderId="0"/>
  </cellStyleXfs>
  <cellXfs count="106">
    <xf numFmtId="0" fontId="0" fillId="0" borderId="0" xfId="0"/>
    <xf numFmtId="0" fontId="9" fillId="0" borderId="0" xfId="0" applyFont="1"/>
    <xf numFmtId="14" fontId="10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38" fontId="9" fillId="0" borderId="1" xfId="0" applyNumberFormat="1" applyFont="1" applyBorder="1"/>
    <xf numFmtId="38" fontId="10" fillId="0" borderId="1" xfId="0" applyNumberFormat="1" applyFont="1" applyBorder="1"/>
    <xf numFmtId="171" fontId="10" fillId="0" borderId="1" xfId="0" applyNumberFormat="1" applyFont="1" applyBorder="1"/>
    <xf numFmtId="170" fontId="9" fillId="0" borderId="0" xfId="18" applyNumberFormat="1" applyFont="1"/>
    <xf numFmtId="38" fontId="9" fillId="0" borderId="0" xfId="0" applyNumberFormat="1" applyFont="1"/>
    <xf numFmtId="0" fontId="11" fillId="0" borderId="4" xfId="19" applyFont="1" applyFill="1" applyBorder="1" applyAlignment="1" applyProtection="1">
      <alignment horizontal="left"/>
    </xf>
    <xf numFmtId="40" fontId="12" fillId="0" borderId="6" xfId="20" applyNumberFormat="1" applyFont="1" applyFill="1" applyBorder="1" applyAlignment="1" applyProtection="1">
      <alignment horizontal="left" vertical="center" indent="4"/>
    </xf>
    <xf numFmtId="174" fontId="0" fillId="0" borderId="0" xfId="21" applyNumberFormat="1" applyFont="1"/>
    <xf numFmtId="0" fontId="12" fillId="0" borderId="0" xfId="23" applyFont="1" applyBorder="1" applyProtection="1"/>
    <xf numFmtId="0" fontId="12" fillId="0" borderId="0" xfId="23" applyFont="1" applyBorder="1" applyAlignment="1" applyProtection="1">
      <alignment horizontal="center"/>
    </xf>
    <xf numFmtId="0" fontId="11" fillId="0" borderId="0" xfId="22" applyFont="1" applyBorder="1" applyAlignment="1" applyProtection="1"/>
    <xf numFmtId="0" fontId="15" fillId="4" borderId="7" xfId="22" applyFont="1" applyFill="1" applyBorder="1" applyAlignment="1" applyProtection="1">
      <alignment horizontal="center"/>
    </xf>
    <xf numFmtId="0" fontId="15" fillId="4" borderId="8" xfId="22" applyFont="1" applyFill="1" applyBorder="1" applyAlignment="1" applyProtection="1">
      <alignment horizontal="center"/>
    </xf>
    <xf numFmtId="0" fontId="15" fillId="4" borderId="9" xfId="22" applyFont="1" applyFill="1" applyBorder="1" applyAlignment="1" applyProtection="1">
      <alignment horizontal="center"/>
    </xf>
    <xf numFmtId="0" fontId="11" fillId="5" borderId="4" xfId="22" applyFont="1" applyFill="1" applyBorder="1" applyAlignment="1" applyProtection="1">
      <alignment horizontal="center" vertical="center"/>
    </xf>
    <xf numFmtId="14" fontId="11" fillId="6" borderId="6" xfId="19" applyNumberFormat="1" applyFont="1" applyFill="1" applyBorder="1" applyAlignment="1" applyProtection="1">
      <alignment horizontal="center" vertical="center" wrapText="1"/>
    </xf>
    <xf numFmtId="14" fontId="11" fillId="6" borderId="11" xfId="19" applyNumberFormat="1" applyFont="1" applyFill="1" applyBorder="1" applyAlignment="1" applyProtection="1">
      <alignment horizontal="center" vertical="center" wrapText="1"/>
    </xf>
    <xf numFmtId="14" fontId="11" fillId="6" borderId="12" xfId="19" applyNumberFormat="1" applyFont="1" applyFill="1" applyBorder="1" applyAlignment="1" applyProtection="1">
      <alignment horizontal="center" vertical="center" wrapText="1"/>
    </xf>
    <xf numFmtId="0" fontId="11" fillId="0" borderId="4" xfId="22" applyFont="1" applyBorder="1" applyAlignment="1" applyProtection="1">
      <alignment horizontal="left"/>
    </xf>
    <xf numFmtId="173" fontId="11" fillId="7" borderId="6" xfId="24" applyNumberFormat="1" applyFont="1" applyFill="1" applyBorder="1" applyProtection="1"/>
    <xf numFmtId="173" fontId="11" fillId="0" borderId="6" xfId="24" applyNumberFormat="1" applyFont="1" applyBorder="1" applyProtection="1"/>
    <xf numFmtId="0" fontId="11" fillId="0" borderId="0" xfId="23" applyFont="1" applyBorder="1" applyProtection="1"/>
    <xf numFmtId="0" fontId="12" fillId="0" borderId="4" xfId="22" applyFont="1" applyBorder="1" applyAlignment="1" applyProtection="1">
      <alignment horizontal="left" vertical="center" indent="4"/>
    </xf>
    <xf numFmtId="173" fontId="12" fillId="7" borderId="6" xfId="24" applyNumberFormat="1" applyFont="1" applyFill="1" applyBorder="1" applyProtection="1"/>
    <xf numFmtId="173" fontId="12" fillId="0" borderId="6" xfId="24" applyNumberFormat="1" applyFont="1" applyBorder="1" applyProtection="1"/>
    <xf numFmtId="173" fontId="16" fillId="7" borderId="6" xfId="24" applyNumberFormat="1" applyFont="1" applyFill="1" applyBorder="1" applyProtection="1"/>
    <xf numFmtId="164" fontId="11" fillId="0" borderId="6" xfId="24" applyFont="1" applyBorder="1" applyProtection="1"/>
    <xf numFmtId="173" fontId="16" fillId="0" borderId="6" xfId="24" applyNumberFormat="1" applyFont="1" applyBorder="1" applyProtection="1"/>
    <xf numFmtId="0" fontId="17" fillId="0" borderId="4" xfId="22" applyFont="1" applyBorder="1" applyAlignment="1" applyProtection="1">
      <alignment horizontal="left" indent="4"/>
    </xf>
    <xf numFmtId="173" fontId="17" fillId="7" borderId="6" xfId="24" applyNumberFormat="1" applyFont="1" applyFill="1" applyBorder="1" applyProtection="1"/>
    <xf numFmtId="173" fontId="17" fillId="0" borderId="6" xfId="24" applyNumberFormat="1" applyFont="1" applyBorder="1" applyProtection="1"/>
    <xf numFmtId="164" fontId="17" fillId="0" borderId="6" xfId="24" applyFont="1" applyBorder="1" applyProtection="1"/>
    <xf numFmtId="0" fontId="12" fillId="0" borderId="4" xfId="22" applyFont="1" applyBorder="1" applyAlignment="1" applyProtection="1">
      <alignment horizontal="left" indent="4"/>
    </xf>
    <xf numFmtId="0" fontId="11" fillId="0" borderId="4" xfId="22" applyFont="1" applyFill="1" applyBorder="1" applyAlignment="1" applyProtection="1">
      <alignment horizontal="left"/>
    </xf>
    <xf numFmtId="0" fontId="11" fillId="5" borderId="4" xfId="22" applyFont="1" applyFill="1" applyBorder="1" applyAlignment="1" applyProtection="1">
      <alignment horizontal="center"/>
    </xf>
    <xf numFmtId="173" fontId="11" fillId="5" borderId="6" xfId="24" applyNumberFormat="1" applyFont="1" applyFill="1" applyBorder="1" applyProtection="1"/>
    <xf numFmtId="0" fontId="12" fillId="0" borderId="0" xfId="22" applyFont="1" applyBorder="1" applyAlignment="1" applyProtection="1">
      <alignment horizontal="center"/>
    </xf>
    <xf numFmtId="173" fontId="12" fillId="0" borderId="0" xfId="22" applyNumberFormat="1" applyFont="1" applyBorder="1" applyProtection="1"/>
    <xf numFmtId="0" fontId="12" fillId="0" borderId="0" xfId="22" applyFont="1" applyBorder="1" applyProtection="1"/>
    <xf numFmtId="175" fontId="11" fillId="6" borderId="10" xfId="22" applyNumberFormat="1" applyFont="1" applyFill="1" applyBorder="1" applyAlignment="1" applyProtection="1">
      <alignment horizontal="center" vertical="center" wrapText="1"/>
    </xf>
    <xf numFmtId="14" fontId="11" fillId="6" borderId="4" xfId="19" applyNumberFormat="1" applyFont="1" applyFill="1" applyBorder="1" applyAlignment="1" applyProtection="1">
      <alignment horizontal="center" vertical="center" wrapText="1"/>
    </xf>
    <xf numFmtId="0" fontId="11" fillId="0" borderId="0" xfId="23" applyFont="1" applyBorder="1" applyAlignment="1" applyProtection="1">
      <alignment vertical="center"/>
    </xf>
    <xf numFmtId="164" fontId="12" fillId="7" borderId="6" xfId="24" applyNumberFormat="1" applyFont="1" applyFill="1" applyBorder="1" applyProtection="1"/>
    <xf numFmtId="0" fontId="15" fillId="0" borderId="0" xfId="23" applyFont="1" applyBorder="1" applyAlignment="1" applyProtection="1">
      <alignment horizontal="left"/>
    </xf>
    <xf numFmtId="40" fontId="12" fillId="0" borderId="0" xfId="23" applyNumberFormat="1" applyFont="1" applyBorder="1" applyProtection="1"/>
    <xf numFmtId="0" fontId="11" fillId="8" borderId="6" xfId="22" applyFont="1" applyFill="1" applyBorder="1" applyAlignment="1" applyProtection="1">
      <alignment horizontal="center" vertical="center"/>
    </xf>
    <xf numFmtId="0" fontId="16" fillId="0" borderId="12" xfId="23" applyFont="1" applyBorder="1" applyAlignment="1" applyProtection="1">
      <alignment horizontal="left"/>
    </xf>
    <xf numFmtId="173" fontId="16" fillId="7" borderId="12" xfId="24" applyNumberFormat="1" applyFont="1" applyFill="1" applyBorder="1" applyProtection="1"/>
    <xf numFmtId="173" fontId="11" fillId="0" borderId="4" xfId="24" applyNumberFormat="1" applyFont="1" applyBorder="1" applyProtection="1"/>
    <xf numFmtId="173" fontId="16" fillId="0" borderId="12" xfId="24" applyNumberFormat="1" applyFont="1" applyBorder="1" applyProtection="1"/>
    <xf numFmtId="0" fontId="16" fillId="0" borderId="6" xfId="23" applyFont="1" applyBorder="1" applyAlignment="1" applyProtection="1">
      <alignment horizontal="left"/>
    </xf>
    <xf numFmtId="0" fontId="15" fillId="0" borderId="0" xfId="22" applyFont="1" applyBorder="1" applyAlignment="1" applyProtection="1">
      <alignment vertical="center"/>
    </xf>
    <xf numFmtId="0" fontId="11" fillId="6" borderId="6" xfId="19" applyFont="1" applyFill="1" applyBorder="1" applyAlignment="1" applyProtection="1">
      <alignment horizontal="center"/>
    </xf>
    <xf numFmtId="0" fontId="12" fillId="0" borderId="0" xfId="19" applyFont="1" applyFill="1" applyProtection="1"/>
    <xf numFmtId="0" fontId="12" fillId="0" borderId="6" xfId="25" applyFont="1" applyBorder="1" applyAlignment="1" applyProtection="1">
      <alignment horizontal="left" indent="4"/>
    </xf>
    <xf numFmtId="0" fontId="12" fillId="0" borderId="6" xfId="25" applyFont="1" applyFill="1" applyBorder="1" applyAlignment="1" applyProtection="1">
      <alignment horizontal="left" indent="4"/>
    </xf>
    <xf numFmtId="0" fontId="11" fillId="0" borderId="6" xfId="25" applyFont="1" applyBorder="1" applyAlignment="1" applyProtection="1">
      <alignment horizontal="left"/>
    </xf>
    <xf numFmtId="0" fontId="11" fillId="0" borderId="0" xfId="19" applyFont="1" applyFill="1" applyProtection="1"/>
    <xf numFmtId="0" fontId="11" fillId="0" borderId="6" xfId="25" applyFont="1" applyFill="1" applyBorder="1" applyAlignment="1" applyProtection="1">
      <alignment horizontal="left"/>
    </xf>
    <xf numFmtId="40" fontId="11" fillId="0" borderId="4" xfId="26" applyNumberFormat="1" applyFont="1" applyFill="1" applyBorder="1" applyAlignment="1" applyProtection="1">
      <alignment horizontal="left" vertical="center"/>
    </xf>
    <xf numFmtId="0" fontId="11" fillId="6" borderId="4" xfId="19" applyFont="1" applyFill="1" applyBorder="1" applyAlignment="1" applyProtection="1">
      <alignment horizontal="center" wrapText="1"/>
    </xf>
    <xf numFmtId="0" fontId="11" fillId="6" borderId="4" xfId="19" applyFont="1" applyFill="1" applyBorder="1" applyAlignment="1" applyProtection="1">
      <alignment horizontal="center"/>
    </xf>
    <xf numFmtId="0" fontId="12" fillId="0" borderId="6" xfId="0" applyFont="1" applyFill="1" applyBorder="1" applyAlignment="1" applyProtection="1">
      <alignment horizontal="left" wrapText="1" indent="4"/>
    </xf>
    <xf numFmtId="40" fontId="12" fillId="0" borderId="6" xfId="20" applyNumberFormat="1" applyFont="1" applyFill="1" applyBorder="1" applyAlignment="1" applyProtection="1">
      <alignment horizontal="left" vertical="center" wrapText="1" indent="4"/>
    </xf>
    <xf numFmtId="40" fontId="11" fillId="0" borderId="6" xfId="20" applyNumberFormat="1" applyFont="1" applyFill="1" applyBorder="1" applyAlignment="1" applyProtection="1">
      <alignment horizontal="left" vertical="center"/>
    </xf>
    <xf numFmtId="40" fontId="11" fillId="0" borderId="6" xfId="26" applyNumberFormat="1" applyFont="1" applyFill="1" applyBorder="1" applyAlignment="1" applyProtection="1">
      <alignment horizontal="left" vertical="center"/>
    </xf>
    <xf numFmtId="40" fontId="11" fillId="6" borderId="4" xfId="20" applyNumberFormat="1" applyFont="1" applyFill="1" applyBorder="1" applyAlignment="1" applyProtection="1">
      <alignment horizontal="center" vertical="center"/>
    </xf>
    <xf numFmtId="0" fontId="16" fillId="6" borderId="6" xfId="0" applyFont="1" applyFill="1" applyBorder="1" applyAlignment="1" applyProtection="1">
      <alignment horizontal="center" vertical="center" wrapText="1"/>
    </xf>
    <xf numFmtId="0" fontId="11" fillId="3" borderId="0" xfId="23" applyFont="1" applyFill="1" applyBorder="1" applyAlignment="1" applyProtection="1">
      <alignment horizontal="left"/>
    </xf>
    <xf numFmtId="2" fontId="20" fillId="3" borderId="0" xfId="23" applyNumberFormat="1" applyFont="1" applyFill="1" applyBorder="1" applyAlignment="1" applyProtection="1">
      <alignment horizontal="right"/>
    </xf>
    <xf numFmtId="38" fontId="9" fillId="0" borderId="1" xfId="0" applyNumberFormat="1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174" fontId="21" fillId="0" borderId="0" xfId="21" applyNumberFormat="1" applyFont="1" applyAlignment="1">
      <alignment horizontal="center"/>
    </xf>
    <xf numFmtId="174" fontId="0" fillId="0" borderId="0" xfId="21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174" fontId="21" fillId="0" borderId="0" xfId="21" applyNumberFormat="1" applyFont="1"/>
    <xf numFmtId="172" fontId="0" fillId="0" borderId="0" xfId="0" applyNumberFormat="1"/>
    <xf numFmtId="0" fontId="0" fillId="0" borderId="6" xfId="0" pivotButton="1" applyBorder="1"/>
    <xf numFmtId="172" fontId="0" fillId="0" borderId="6" xfId="0" applyNumberFormat="1" applyBorder="1"/>
    <xf numFmtId="0" fontId="0" fillId="0" borderId="6" xfId="0" applyBorder="1" applyAlignment="1">
      <alignment horizontal="left"/>
    </xf>
    <xf numFmtId="0" fontId="9" fillId="0" borderId="1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0" fontId="22" fillId="0" borderId="13" xfId="0" applyFont="1" applyBorder="1" applyAlignment="1">
      <alignment horizontal="center"/>
    </xf>
    <xf numFmtId="173" fontId="11" fillId="6" borderId="4" xfId="24" applyNumberFormat="1" applyFont="1" applyFill="1" applyBorder="1" applyAlignment="1" applyProtection="1">
      <alignment horizontal="center" vertical="center"/>
    </xf>
    <xf numFmtId="173" fontId="19" fillId="0" borderId="5" xfId="24" applyNumberFormat="1" applyFont="1" applyBorder="1" applyAlignment="1">
      <alignment vertical="center"/>
    </xf>
    <xf numFmtId="173" fontId="11" fillId="0" borderId="4" xfId="24" applyNumberFormat="1" applyFont="1" applyFill="1" applyBorder="1" applyAlignment="1" applyProtection="1">
      <alignment horizontal="center" vertical="center" wrapText="1"/>
    </xf>
    <xf numFmtId="173" fontId="11" fillId="0" borderId="5" xfId="24" applyNumberFormat="1" applyFont="1" applyFill="1" applyBorder="1" applyAlignment="1" applyProtection="1">
      <alignment horizontal="center" vertical="center" wrapText="1"/>
    </xf>
    <xf numFmtId="173" fontId="12" fillId="0" borderId="4" xfId="24" applyNumberFormat="1" applyFont="1" applyBorder="1" applyAlignment="1">
      <alignment horizontal="center" vertical="center"/>
    </xf>
    <xf numFmtId="173" fontId="12" fillId="0" borderId="5" xfId="24" applyNumberFormat="1" applyFont="1" applyBorder="1" applyAlignment="1">
      <alignment horizontal="center" vertical="center"/>
    </xf>
    <xf numFmtId="3" fontId="11" fillId="6" borderId="4" xfId="19" applyNumberFormat="1" applyFont="1" applyFill="1" applyBorder="1" applyAlignment="1" applyProtection="1">
      <alignment horizontal="center" vertical="center"/>
    </xf>
    <xf numFmtId="3" fontId="11" fillId="6" borderId="5" xfId="19" applyNumberFormat="1" applyFont="1" applyFill="1" applyBorder="1" applyAlignment="1" applyProtection="1">
      <alignment horizontal="center" vertical="center"/>
    </xf>
    <xf numFmtId="0" fontId="11" fillId="6" borderId="4" xfId="19" applyFont="1" applyFill="1" applyBorder="1" applyAlignment="1" applyProtection="1">
      <alignment horizontal="center" vertical="center" wrapText="1"/>
    </xf>
    <xf numFmtId="0" fontId="11" fillId="6" borderId="5" xfId="19" applyFont="1" applyFill="1" applyBorder="1" applyAlignment="1" applyProtection="1">
      <alignment horizontal="center" vertical="center" wrapText="1"/>
    </xf>
    <xf numFmtId="0" fontId="14" fillId="0" borderId="0" xfId="22" applyFont="1" applyBorder="1" applyAlignment="1" applyProtection="1">
      <alignment horizontal="center"/>
    </xf>
    <xf numFmtId="0" fontId="11" fillId="0" borderId="0" xfId="22" applyFont="1" applyBorder="1" applyAlignment="1" applyProtection="1">
      <alignment horizontal="center" vertical="center"/>
    </xf>
  </cellXfs>
  <cellStyles count="27">
    <cellStyle name="=C:\WINNT35\SYSTEM32\COMMAND.COM" xfId="1"/>
    <cellStyle name="Comma" xfId="18" builtinId="3"/>
    <cellStyle name="Comma [0] 2 2" xfId="2"/>
    <cellStyle name="Comma 10 2" xfId="3"/>
    <cellStyle name="Comma 10 4" xfId="4"/>
    <cellStyle name="Comma 18" xfId="5"/>
    <cellStyle name="Comma 19" xfId="6"/>
    <cellStyle name="Comma 2" xfId="21"/>
    <cellStyle name="Comma 2 10" xfId="7"/>
    <cellStyle name="Comma 2 2 2" xfId="8"/>
    <cellStyle name="Comma 2 2 2 5" xfId="9"/>
    <cellStyle name="Comma 3" xfId="24"/>
    <cellStyle name="Comma 3 5" xfId="10"/>
    <cellStyle name="Comma 7 3" xfId="11"/>
    <cellStyle name="Normal" xfId="0" builtinId="0"/>
    <cellStyle name="Normal 10 4" xfId="12"/>
    <cellStyle name="Normal 2 10" xfId="13"/>
    <cellStyle name="Normal 2 3" xfId="14"/>
    <cellStyle name="Normal 2 3 3" xfId="15"/>
    <cellStyle name="Normal 2 6" xfId="16"/>
    <cellStyle name="Normal 38" xfId="17"/>
    <cellStyle name="Normal 4" xfId="22"/>
    <cellStyle name="Normal 4 2" xfId="23"/>
    <cellStyle name="Normal_GELIR 2" xfId="20"/>
    <cellStyle name="Normal_GELIR XERC 2" xfId="19"/>
    <cellStyle name="Normal_GX'2007 2" xfId="25"/>
    <cellStyle name="Normal_Sheet2_1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5"/>
  <sheetViews>
    <sheetView tabSelected="1" zoomScaleNormal="100" zoomScaleSheetLayoutView="100" workbookViewId="0">
      <selection activeCell="A36" sqref="A36:B36"/>
    </sheetView>
  </sheetViews>
  <sheetFormatPr defaultRowHeight="15.75"/>
  <cols>
    <col min="1" max="1" width="3.5703125" style="1" customWidth="1"/>
    <col min="2" max="2" width="62.28515625" style="1" customWidth="1"/>
    <col min="3" max="3" width="22.5703125" style="1" customWidth="1"/>
    <col min="4" max="4" width="19.42578125" style="1" customWidth="1"/>
    <col min="5" max="5" width="6" style="1" customWidth="1"/>
    <col min="6" max="6" width="11" style="1" bestFit="1" customWidth="1"/>
    <col min="7" max="16384" width="9.140625" style="1"/>
  </cols>
  <sheetData>
    <row r="2" spans="1:4">
      <c r="B2" s="88" t="s">
        <v>0</v>
      </c>
      <c r="C2" s="88"/>
      <c r="D2" s="88"/>
    </row>
    <row r="3" spans="1:4">
      <c r="B3" s="88" t="s">
        <v>1</v>
      </c>
      <c r="C3" s="88"/>
      <c r="D3" s="88"/>
    </row>
    <row r="4" spans="1:4">
      <c r="A4" s="93"/>
      <c r="B4" s="93"/>
      <c r="C4" s="93"/>
      <c r="D4" s="93"/>
    </row>
    <row r="5" spans="1:4">
      <c r="A5" s="90"/>
      <c r="B5" s="91"/>
      <c r="C5" s="2">
        <v>42947</v>
      </c>
      <c r="D5" s="2">
        <f>C5</f>
        <v>42947</v>
      </c>
    </row>
    <row r="6" spans="1:4">
      <c r="A6" s="3"/>
      <c r="B6" s="3" t="s">
        <v>2</v>
      </c>
      <c r="C6" s="4" t="s">
        <v>3</v>
      </c>
      <c r="D6" s="4" t="s">
        <v>259</v>
      </c>
    </row>
    <row r="7" spans="1:4">
      <c r="A7" s="3"/>
      <c r="B7" s="3" t="s">
        <v>4</v>
      </c>
      <c r="C7" s="5">
        <v>14721968</v>
      </c>
      <c r="D7" s="5">
        <f>C7/1.7009</f>
        <v>8655398.9064612854</v>
      </c>
    </row>
    <row r="8" spans="1:4">
      <c r="A8" s="3"/>
      <c r="B8" s="3" t="s">
        <v>5</v>
      </c>
      <c r="C8" s="5">
        <v>-7823548</v>
      </c>
      <c r="D8" s="5">
        <f>C8/1.7009</f>
        <v>-4599651.9489681935</v>
      </c>
    </row>
    <row r="9" spans="1:4" ht="30" customHeight="1">
      <c r="A9" s="92" t="s">
        <v>6</v>
      </c>
      <c r="B9" s="92"/>
      <c r="C9" s="6">
        <f>C7+C8</f>
        <v>6898420</v>
      </c>
      <c r="D9" s="6">
        <f>D7+D8</f>
        <v>4055746.9574930919</v>
      </c>
    </row>
    <row r="10" spans="1:4" ht="12" customHeight="1">
      <c r="A10" s="3"/>
      <c r="B10" s="3"/>
      <c r="C10" s="5"/>
      <c r="D10" s="5"/>
    </row>
    <row r="11" spans="1:4" ht="31.5">
      <c r="A11" s="3"/>
      <c r="B11" s="87" t="s">
        <v>7</v>
      </c>
      <c r="C11" s="75">
        <v>64998</v>
      </c>
      <c r="D11" s="5">
        <f>C11/1.7009</f>
        <v>38213.886765829855</v>
      </c>
    </row>
    <row r="12" spans="1:4" ht="12" customHeight="1">
      <c r="A12" s="3"/>
      <c r="B12" s="3"/>
      <c r="C12" s="5"/>
      <c r="D12" s="5"/>
    </row>
    <row r="13" spans="1:4">
      <c r="A13" s="89" t="s">
        <v>8</v>
      </c>
      <c r="B13" s="89"/>
      <c r="C13" s="6">
        <f>C9+C11</f>
        <v>6963418</v>
      </c>
      <c r="D13" s="6">
        <f>D9+D11</f>
        <v>4093960.8442589217</v>
      </c>
    </row>
    <row r="14" spans="1:4" ht="12" customHeight="1">
      <c r="A14" s="3"/>
      <c r="B14" s="3"/>
      <c r="C14" s="5"/>
      <c r="D14" s="5"/>
    </row>
    <row r="15" spans="1:4">
      <c r="A15" s="3"/>
      <c r="B15" s="3" t="s">
        <v>9</v>
      </c>
      <c r="C15" s="5">
        <f>2881543-484820</f>
        <v>2396723</v>
      </c>
      <c r="D15" s="5">
        <f t="shared" ref="D15:D20" si="0">C15/1.7009</f>
        <v>1409091.069433829</v>
      </c>
    </row>
    <row r="16" spans="1:4">
      <c r="A16" s="3"/>
      <c r="B16" s="3" t="s">
        <v>10</v>
      </c>
      <c r="C16" s="5">
        <f>5141985-C15-484820</f>
        <v>2260442</v>
      </c>
      <c r="D16" s="5">
        <f t="shared" si="0"/>
        <v>1328968.1933094244</v>
      </c>
    </row>
    <row r="17" spans="1:4" ht="15" customHeight="1">
      <c r="A17" s="3"/>
      <c r="B17" s="3" t="s">
        <v>11</v>
      </c>
      <c r="C17" s="5">
        <f>-1430879+484820</f>
        <v>-946059</v>
      </c>
      <c r="D17" s="5">
        <f t="shared" si="0"/>
        <v>-556210.82956082071</v>
      </c>
    </row>
    <row r="18" spans="1:4" hidden="1">
      <c r="A18" s="3"/>
      <c r="B18" s="3" t="s">
        <v>12</v>
      </c>
      <c r="C18" s="75">
        <v>0</v>
      </c>
      <c r="D18" s="5">
        <f t="shared" si="0"/>
        <v>0</v>
      </c>
    </row>
    <row r="19" spans="1:4" hidden="1">
      <c r="A19" s="3"/>
      <c r="B19" s="3" t="s">
        <v>13</v>
      </c>
      <c r="C19" s="5">
        <v>0</v>
      </c>
      <c r="D19" s="5">
        <f t="shared" si="0"/>
        <v>0</v>
      </c>
    </row>
    <row r="20" spans="1:4">
      <c r="A20" s="3"/>
      <c r="B20" s="3" t="s">
        <v>14</v>
      </c>
      <c r="C20" s="5">
        <f>533244-55495-56757</f>
        <v>420992</v>
      </c>
      <c r="D20" s="5">
        <f t="shared" si="0"/>
        <v>247511.3175377741</v>
      </c>
    </row>
    <row r="21" spans="1:4" ht="12" customHeight="1">
      <c r="A21" s="3"/>
      <c r="B21" s="3"/>
      <c r="C21" s="5"/>
      <c r="D21" s="5"/>
    </row>
    <row r="22" spans="1:4">
      <c r="A22" s="89" t="s">
        <v>15</v>
      </c>
      <c r="B22" s="89"/>
      <c r="C22" s="6">
        <f>SUM(C15:C21)</f>
        <v>4132098</v>
      </c>
      <c r="D22" s="6">
        <f>SUM(D15:D21)</f>
        <v>2429359.7507202066</v>
      </c>
    </row>
    <row r="23" spans="1:4" ht="12" customHeight="1">
      <c r="A23" s="3"/>
      <c r="B23" s="3"/>
      <c r="C23" s="5"/>
      <c r="D23" s="5"/>
    </row>
    <row r="24" spans="1:4" ht="15.75" customHeight="1">
      <c r="A24" s="89" t="s">
        <v>16</v>
      </c>
      <c r="B24" s="89"/>
      <c r="C24" s="6">
        <f>C13+C22</f>
        <v>11095516</v>
      </c>
      <c r="D24" s="6">
        <f>D13+D22</f>
        <v>6523320.5949791279</v>
      </c>
    </row>
    <row r="25" spans="1:4" ht="12" customHeight="1">
      <c r="A25" s="3"/>
      <c r="B25" s="3"/>
      <c r="C25" s="5"/>
      <c r="D25" s="5"/>
    </row>
    <row r="26" spans="1:4">
      <c r="A26" s="3"/>
      <c r="B26" s="3" t="s">
        <v>17</v>
      </c>
      <c r="C26" s="5">
        <f>-(2345422+437282+2137865+1459+51399)</f>
        <v>-4973427</v>
      </c>
      <c r="D26" s="5">
        <f>C26/1.7009</f>
        <v>-2923997.2955494151</v>
      </c>
    </row>
    <row r="27" spans="1:4" ht="12" customHeight="1">
      <c r="A27" s="3"/>
      <c r="B27" s="3"/>
      <c r="C27" s="5"/>
      <c r="D27" s="5"/>
    </row>
    <row r="28" spans="1:4">
      <c r="A28" s="89" t="s">
        <v>18</v>
      </c>
      <c r="B28" s="89"/>
      <c r="C28" s="6">
        <f>C24+C26</f>
        <v>6122089</v>
      </c>
      <c r="D28" s="6">
        <f>D24+D26</f>
        <v>3599323.2994297128</v>
      </c>
    </row>
    <row r="29" spans="1:4" ht="12" customHeight="1">
      <c r="A29" s="3"/>
      <c r="B29" s="3"/>
      <c r="C29" s="5"/>
      <c r="D29" s="5"/>
    </row>
    <row r="30" spans="1:4">
      <c r="A30" s="3"/>
      <c r="B30" s="3" t="s">
        <v>19</v>
      </c>
      <c r="C30" s="5">
        <v>-1244178</v>
      </c>
      <c r="D30" s="5">
        <f>C30/1.7009</f>
        <v>-731482.15650537948</v>
      </c>
    </row>
    <row r="31" spans="1:4" ht="12" customHeight="1">
      <c r="A31" s="3"/>
      <c r="B31" s="3"/>
      <c r="C31" s="5"/>
      <c r="D31" s="5"/>
    </row>
    <row r="32" spans="1:4">
      <c r="A32" s="89" t="s">
        <v>20</v>
      </c>
      <c r="B32" s="89"/>
      <c r="C32" s="6">
        <f>C28+C30</f>
        <v>4877911</v>
      </c>
      <c r="D32" s="6">
        <f>D28+D30</f>
        <v>2867841.1429243335</v>
      </c>
    </row>
    <row r="33" spans="1:6" ht="12" customHeight="1">
      <c r="A33" s="3"/>
      <c r="B33" s="3"/>
      <c r="C33" s="5"/>
      <c r="D33" s="5"/>
    </row>
    <row r="34" spans="1:6">
      <c r="A34" s="89" t="s">
        <v>21</v>
      </c>
      <c r="B34" s="89"/>
      <c r="C34" s="6">
        <f>C32</f>
        <v>4877911</v>
      </c>
      <c r="D34" s="6">
        <f>D32</f>
        <v>2867841.1429243335</v>
      </c>
      <c r="F34" s="9"/>
    </row>
    <row r="35" spans="1:6" ht="11.25" customHeight="1">
      <c r="A35" s="3"/>
      <c r="B35" s="3"/>
      <c r="C35" s="6"/>
      <c r="D35" s="6"/>
    </row>
    <row r="36" spans="1:6">
      <c r="A36" s="89" t="s">
        <v>22</v>
      </c>
      <c r="B36" s="89"/>
      <c r="C36" s="7">
        <f>C34/60000000</f>
        <v>8.1298516666666668E-2</v>
      </c>
      <c r="D36" s="7">
        <f>C36/1.7009</f>
        <v>4.7797352382072236E-2</v>
      </c>
    </row>
    <row r="37" spans="1:6">
      <c r="C37" s="8"/>
      <c r="D37" s="8"/>
    </row>
    <row r="38" spans="1:6">
      <c r="C38" s="8"/>
      <c r="D38" s="8"/>
    </row>
    <row r="39" spans="1:6">
      <c r="C39" s="8"/>
      <c r="D39" s="8"/>
    </row>
    <row r="40" spans="1:6">
      <c r="C40" s="8"/>
      <c r="D40" s="8"/>
    </row>
    <row r="41" spans="1:6">
      <c r="B41" s="8"/>
    </row>
    <row r="42" spans="1:6">
      <c r="B42" s="8"/>
    </row>
    <row r="43" spans="1:6">
      <c r="B43" s="8"/>
    </row>
    <row r="44" spans="1:6">
      <c r="C44" s="8"/>
      <c r="D44" s="8"/>
    </row>
    <row r="45" spans="1:6">
      <c r="C45" s="8"/>
      <c r="D45" s="8"/>
    </row>
  </sheetData>
  <mergeCells count="12">
    <mergeCell ref="B2:D2"/>
    <mergeCell ref="B3:D3"/>
    <mergeCell ref="A36:B36"/>
    <mergeCell ref="A5:B5"/>
    <mergeCell ref="A24:B24"/>
    <mergeCell ref="A28:B28"/>
    <mergeCell ref="A32:B32"/>
    <mergeCell ref="A34:B34"/>
    <mergeCell ref="A9:B9"/>
    <mergeCell ref="A13:B13"/>
    <mergeCell ref="A22:B22"/>
    <mergeCell ref="A4:D4"/>
  </mergeCells>
  <pageMargins left="0.55118110236220474" right="0.1574803149606299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3" sqref="A3:B13"/>
    </sheetView>
  </sheetViews>
  <sheetFormatPr defaultRowHeight="15"/>
  <cols>
    <col min="1" max="1" width="41.7109375" customWidth="1"/>
    <col min="2" max="2" width="9.140625" style="83"/>
  </cols>
  <sheetData>
    <row r="1" spans="1:2">
      <c r="A1" s="84" t="s">
        <v>256</v>
      </c>
      <c r="B1" s="85" t="s">
        <v>258</v>
      </c>
    </row>
    <row r="2" spans="1:2">
      <c r="A2" s="86" t="s">
        <v>257</v>
      </c>
      <c r="B2" s="85">
        <v>2366771.8500000006</v>
      </c>
    </row>
    <row r="3" spans="1:2">
      <c r="A3" s="86" t="s">
        <v>254</v>
      </c>
      <c r="B3" s="85">
        <v>41750.76</v>
      </c>
    </row>
    <row r="4" spans="1:2">
      <c r="A4" s="86" t="s">
        <v>249</v>
      </c>
      <c r="B4" s="85">
        <v>23638.45</v>
      </c>
    </row>
    <row r="5" spans="1:2">
      <c r="A5" s="86" t="s">
        <v>244</v>
      </c>
      <c r="B5" s="85">
        <v>23012.47</v>
      </c>
    </row>
    <row r="6" spans="1:2">
      <c r="A6" s="86" t="s">
        <v>243</v>
      </c>
      <c r="B6" s="85">
        <v>13072.130000000001</v>
      </c>
    </row>
    <row r="7" spans="1:2">
      <c r="A7" s="86" t="s">
        <v>245</v>
      </c>
      <c r="B7" s="85">
        <v>12306.49</v>
      </c>
    </row>
    <row r="8" spans="1:2">
      <c r="A8" s="86" t="s">
        <v>246</v>
      </c>
      <c r="B8" s="85">
        <v>9155.16</v>
      </c>
    </row>
    <row r="9" spans="1:2">
      <c r="A9" s="86" t="s">
        <v>251</v>
      </c>
      <c r="B9" s="85">
        <v>6875.5</v>
      </c>
    </row>
    <row r="10" spans="1:2">
      <c r="A10" s="86" t="s">
        <v>253</v>
      </c>
      <c r="B10" s="85">
        <v>4294.21</v>
      </c>
    </row>
    <row r="11" spans="1:2">
      <c r="A11" s="86" t="s">
        <v>252</v>
      </c>
      <c r="B11" s="85">
        <v>4211.12</v>
      </c>
    </row>
    <row r="12" spans="1:2">
      <c r="A12" s="86" t="s">
        <v>248</v>
      </c>
      <c r="B12" s="85">
        <v>4000</v>
      </c>
    </row>
    <row r="13" spans="1:2">
      <c r="A13" s="86" t="s">
        <v>250</v>
      </c>
      <c r="B13" s="85">
        <v>9126.3700000000008</v>
      </c>
    </row>
  </sheetData>
  <sortState ref="A2:B98">
    <sortCondition descending="1" ref="B2:B98"/>
  </sortState>
  <pageMargins left="0.7" right="0.7" top="0.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opLeftCell="A46" workbookViewId="0">
      <selection activeCell="I61" sqref="I61"/>
    </sheetView>
  </sheetViews>
  <sheetFormatPr defaultRowHeight="15"/>
  <cols>
    <col min="1" max="1" width="13.7109375" customWidth="1"/>
    <col min="2" max="2" width="12.7109375" customWidth="1"/>
    <col min="6" max="7" width="11.140625" bestFit="1" customWidth="1"/>
    <col min="8" max="8" width="54.85546875" customWidth="1"/>
    <col min="9" max="9" width="36.140625" bestFit="1" customWidth="1"/>
  </cols>
  <sheetData>
    <row r="1" spans="1:9">
      <c r="A1" s="76" t="s">
        <v>161</v>
      </c>
      <c r="B1" s="77" t="s">
        <v>162</v>
      </c>
      <c r="C1" s="77" t="s">
        <v>163</v>
      </c>
      <c r="D1" s="77" t="s">
        <v>164</v>
      </c>
      <c r="E1" s="77" t="s">
        <v>165</v>
      </c>
      <c r="F1" s="78" t="s">
        <v>166</v>
      </c>
      <c r="G1" s="79" t="s">
        <v>167</v>
      </c>
      <c r="H1" t="s">
        <v>168</v>
      </c>
      <c r="I1" t="s">
        <v>242</v>
      </c>
    </row>
    <row r="2" spans="1:9">
      <c r="A2" s="76">
        <v>42490</v>
      </c>
      <c r="B2" s="80">
        <v>90012100</v>
      </c>
      <c r="C2" s="77">
        <v>90012</v>
      </c>
      <c r="D2" s="81">
        <v>90</v>
      </c>
      <c r="E2" s="77" t="s">
        <v>169</v>
      </c>
      <c r="F2" s="82">
        <v>-52827.5</v>
      </c>
      <c r="G2" s="12">
        <v>-52827.5</v>
      </c>
      <c r="H2" t="s">
        <v>170</v>
      </c>
    </row>
    <row r="3" spans="1:9">
      <c r="A3" s="76">
        <v>42490</v>
      </c>
      <c r="B3" s="80">
        <v>90014000</v>
      </c>
      <c r="C3" s="77">
        <v>90014</v>
      </c>
      <c r="D3" s="81">
        <v>90</v>
      </c>
      <c r="E3" s="77" t="s">
        <v>169</v>
      </c>
      <c r="F3" s="82">
        <v>0</v>
      </c>
      <c r="G3" s="12">
        <v>0</v>
      </c>
      <c r="H3" t="s">
        <v>171</v>
      </c>
    </row>
    <row r="4" spans="1:9">
      <c r="A4" s="76">
        <v>42490</v>
      </c>
      <c r="B4" s="80">
        <v>90020000</v>
      </c>
      <c r="C4" s="77">
        <v>90020</v>
      </c>
      <c r="D4" s="81">
        <v>90</v>
      </c>
      <c r="E4" s="77" t="s">
        <v>169</v>
      </c>
      <c r="F4" s="82">
        <v>-857765.78</v>
      </c>
      <c r="G4" s="12">
        <v>-857765.78</v>
      </c>
      <c r="H4" t="s">
        <v>172</v>
      </c>
    </row>
    <row r="5" spans="1:9">
      <c r="A5" s="76">
        <v>42490</v>
      </c>
      <c r="B5" s="80">
        <v>90020300</v>
      </c>
      <c r="C5" s="77">
        <v>90020</v>
      </c>
      <c r="D5" s="81">
        <v>90</v>
      </c>
      <c r="E5" s="77" t="s">
        <v>169</v>
      </c>
      <c r="F5" s="82">
        <v>0</v>
      </c>
      <c r="G5" s="12">
        <v>0</v>
      </c>
      <c r="H5" t="s">
        <v>172</v>
      </c>
    </row>
    <row r="6" spans="1:9">
      <c r="A6" s="76">
        <v>42490</v>
      </c>
      <c r="B6" s="80">
        <v>90021000</v>
      </c>
      <c r="C6" s="77">
        <v>90021</v>
      </c>
      <c r="D6" s="81">
        <v>90</v>
      </c>
      <c r="E6" s="77" t="s">
        <v>169</v>
      </c>
      <c r="F6" s="82">
        <v>-914.66</v>
      </c>
      <c r="G6" s="12">
        <v>-914.66</v>
      </c>
      <c r="H6" t="s">
        <v>173</v>
      </c>
    </row>
    <row r="7" spans="1:9">
      <c r="A7" s="76">
        <v>42490</v>
      </c>
      <c r="B7" s="80">
        <v>90021700</v>
      </c>
      <c r="C7" s="77">
        <v>90021</v>
      </c>
      <c r="D7" s="81">
        <v>90</v>
      </c>
      <c r="E7" s="77" t="s">
        <v>169</v>
      </c>
      <c r="F7" s="82">
        <v>-2006.18</v>
      </c>
      <c r="G7" s="12">
        <v>-2006.18</v>
      </c>
      <c r="H7" t="s">
        <v>173</v>
      </c>
    </row>
    <row r="8" spans="1:9">
      <c r="A8" s="76">
        <v>42490</v>
      </c>
      <c r="B8" s="80">
        <v>90022000</v>
      </c>
      <c r="C8" s="77">
        <v>90022</v>
      </c>
      <c r="D8" s="81">
        <v>90</v>
      </c>
      <c r="E8" s="77" t="s">
        <v>169</v>
      </c>
      <c r="F8" s="82">
        <v>-189047.55</v>
      </c>
      <c r="G8" s="12">
        <v>-189047.55</v>
      </c>
      <c r="H8" t="s">
        <v>174</v>
      </c>
    </row>
    <row r="9" spans="1:9">
      <c r="A9" s="76">
        <v>42490</v>
      </c>
      <c r="B9" s="80">
        <v>90022100</v>
      </c>
      <c r="C9" s="77">
        <v>90022</v>
      </c>
      <c r="D9" s="81">
        <v>90</v>
      </c>
      <c r="E9" s="77" t="s">
        <v>169</v>
      </c>
      <c r="F9" s="82">
        <v>0</v>
      </c>
      <c r="G9" s="12">
        <v>0</v>
      </c>
      <c r="H9" t="s">
        <v>174</v>
      </c>
    </row>
    <row r="10" spans="1:9">
      <c r="A10" s="76">
        <v>42490</v>
      </c>
      <c r="B10" s="80">
        <v>90029000</v>
      </c>
      <c r="C10" s="77">
        <v>90029</v>
      </c>
      <c r="D10" s="81">
        <v>90</v>
      </c>
      <c r="E10" s="77" t="s">
        <v>169</v>
      </c>
      <c r="F10" s="82">
        <v>-95.04</v>
      </c>
      <c r="G10" s="12">
        <v>-95.04</v>
      </c>
      <c r="H10" t="s">
        <v>175</v>
      </c>
    </row>
    <row r="11" spans="1:9">
      <c r="A11" s="76">
        <v>42490</v>
      </c>
      <c r="B11" s="80">
        <v>90029001</v>
      </c>
      <c r="C11" s="77">
        <v>90029</v>
      </c>
      <c r="D11" s="81">
        <v>90</v>
      </c>
      <c r="E11" s="77" t="s">
        <v>169</v>
      </c>
      <c r="F11" s="82">
        <v>-20334.48</v>
      </c>
      <c r="G11" s="12">
        <v>-20334.48</v>
      </c>
      <c r="H11" t="s">
        <v>176</v>
      </c>
    </row>
    <row r="12" spans="1:9">
      <c r="A12" s="76">
        <v>42490</v>
      </c>
      <c r="B12" s="80">
        <v>90029200</v>
      </c>
      <c r="C12" s="77">
        <v>90029</v>
      </c>
      <c r="D12" s="81">
        <v>90</v>
      </c>
      <c r="E12" s="77" t="s">
        <v>169</v>
      </c>
      <c r="F12" s="82">
        <v>-1472.73</v>
      </c>
      <c r="G12" s="12">
        <v>-1472.73</v>
      </c>
      <c r="H12" t="s">
        <v>177</v>
      </c>
    </row>
    <row r="13" spans="1:9">
      <c r="A13" s="76">
        <v>42490</v>
      </c>
      <c r="B13" s="80">
        <v>90029700</v>
      </c>
      <c r="C13" s="77">
        <v>90029</v>
      </c>
      <c r="D13" s="81">
        <v>90</v>
      </c>
      <c r="E13" s="77" t="s">
        <v>169</v>
      </c>
      <c r="F13" s="82">
        <v>0</v>
      </c>
      <c r="G13" s="12">
        <v>0</v>
      </c>
      <c r="H13" t="s">
        <v>175</v>
      </c>
    </row>
    <row r="14" spans="1:9">
      <c r="A14" s="76">
        <v>42490</v>
      </c>
      <c r="B14" s="80">
        <v>90041000</v>
      </c>
      <c r="C14" s="77">
        <v>90041</v>
      </c>
      <c r="D14" s="81">
        <v>90</v>
      </c>
      <c r="E14" s="77" t="s">
        <v>169</v>
      </c>
      <c r="F14" s="82">
        <v>-66161.38</v>
      </c>
      <c r="G14" s="12">
        <v>-66161.38</v>
      </c>
      <c r="H14" t="s">
        <v>178</v>
      </c>
    </row>
    <row r="15" spans="1:9">
      <c r="A15" s="76">
        <v>42490</v>
      </c>
      <c r="B15" s="80">
        <v>90042000</v>
      </c>
      <c r="C15" s="77">
        <v>90042</v>
      </c>
      <c r="D15" s="81">
        <v>90</v>
      </c>
      <c r="E15" s="77" t="s">
        <v>169</v>
      </c>
      <c r="F15" s="82">
        <v>-135084.42000000001</v>
      </c>
      <c r="G15" s="12">
        <v>-135084.42000000001</v>
      </c>
      <c r="H15" t="s">
        <v>179</v>
      </c>
    </row>
    <row r="16" spans="1:9">
      <c r="A16" s="76">
        <v>42490</v>
      </c>
      <c r="B16" s="80">
        <v>90043000</v>
      </c>
      <c r="C16" s="77">
        <v>90043</v>
      </c>
      <c r="D16" s="81">
        <v>90</v>
      </c>
      <c r="E16" s="77" t="s">
        <v>169</v>
      </c>
      <c r="F16" s="82">
        <v>-12224.52</v>
      </c>
      <c r="G16" s="12">
        <v>-12224.52</v>
      </c>
      <c r="H16" t="s">
        <v>180</v>
      </c>
    </row>
    <row r="17" spans="1:9">
      <c r="A17" s="76">
        <v>42490</v>
      </c>
      <c r="B17" s="80">
        <v>90044000</v>
      </c>
      <c r="C17" s="77">
        <v>90044</v>
      </c>
      <c r="D17" s="81">
        <v>90</v>
      </c>
      <c r="E17" s="77" t="s">
        <v>169</v>
      </c>
      <c r="F17" s="82">
        <v>-2434.0500000000002</v>
      </c>
      <c r="G17" s="12">
        <v>-2434.0500000000002</v>
      </c>
      <c r="H17" t="s">
        <v>181</v>
      </c>
    </row>
    <row r="18" spans="1:9">
      <c r="A18" s="76">
        <v>42490</v>
      </c>
      <c r="B18" s="80">
        <v>90048000</v>
      </c>
      <c r="C18" s="77">
        <v>90048</v>
      </c>
      <c r="D18" s="81">
        <v>90</v>
      </c>
      <c r="E18" s="77" t="s">
        <v>169</v>
      </c>
      <c r="F18" s="82">
        <v>-37070.370000000003</v>
      </c>
      <c r="G18" s="12">
        <v>-37070.370000000003</v>
      </c>
      <c r="H18" t="s">
        <v>182</v>
      </c>
    </row>
    <row r="19" spans="1:9">
      <c r="A19" s="76">
        <v>42490</v>
      </c>
      <c r="B19" s="77">
        <v>90051000</v>
      </c>
      <c r="C19" s="77">
        <v>90051</v>
      </c>
      <c r="D19" s="81">
        <v>90</v>
      </c>
      <c r="E19" s="77" t="s">
        <v>169</v>
      </c>
      <c r="F19" s="82">
        <v>-4045.81</v>
      </c>
      <c r="G19" s="12">
        <v>-4045.81</v>
      </c>
      <c r="H19" t="s">
        <v>183</v>
      </c>
      <c r="I19" t="s">
        <v>243</v>
      </c>
    </row>
    <row r="20" spans="1:9">
      <c r="A20" s="76">
        <v>42490</v>
      </c>
      <c r="B20" s="80">
        <v>90052000</v>
      </c>
      <c r="C20" s="77">
        <v>90052</v>
      </c>
      <c r="D20" s="81">
        <v>90</v>
      </c>
      <c r="E20" s="77" t="s">
        <v>169</v>
      </c>
      <c r="F20" s="82">
        <v>-2212.9699999999998</v>
      </c>
      <c r="G20" s="12">
        <v>-2212.9699999999998</v>
      </c>
      <c r="H20" t="s">
        <v>184</v>
      </c>
    </row>
    <row r="21" spans="1:9">
      <c r="A21" s="76">
        <v>42490</v>
      </c>
      <c r="B21" s="77">
        <v>90053000</v>
      </c>
      <c r="C21" s="77">
        <v>90053</v>
      </c>
      <c r="D21" s="81">
        <v>90</v>
      </c>
      <c r="E21" s="77" t="s">
        <v>169</v>
      </c>
      <c r="F21" s="82">
        <v>-644.17999999999995</v>
      </c>
      <c r="G21" s="12">
        <v>-644.17999999999995</v>
      </c>
      <c r="H21" t="s">
        <v>185</v>
      </c>
      <c r="I21" t="s">
        <v>243</v>
      </c>
    </row>
    <row r="22" spans="1:9">
      <c r="A22" s="76">
        <v>42490</v>
      </c>
      <c r="B22" s="77">
        <v>90053700</v>
      </c>
      <c r="C22" s="77">
        <v>90053</v>
      </c>
      <c r="D22" s="81">
        <v>90</v>
      </c>
      <c r="E22" s="77" t="s">
        <v>169</v>
      </c>
      <c r="F22" s="82">
        <v>-232.2</v>
      </c>
      <c r="G22" s="12">
        <v>-232.2</v>
      </c>
      <c r="H22" t="s">
        <v>185</v>
      </c>
      <c r="I22" t="s">
        <v>243</v>
      </c>
    </row>
    <row r="23" spans="1:9">
      <c r="A23" s="76">
        <v>42490</v>
      </c>
      <c r="B23" s="77">
        <v>90056000</v>
      </c>
      <c r="C23" s="77">
        <v>90056</v>
      </c>
      <c r="D23" s="81">
        <v>90</v>
      </c>
      <c r="E23" s="77" t="s">
        <v>169</v>
      </c>
      <c r="F23" s="82">
        <v>-4.09</v>
      </c>
      <c r="G23" s="12">
        <v>-4.09</v>
      </c>
      <c r="H23" t="s">
        <v>186</v>
      </c>
      <c r="I23" t="s">
        <v>243</v>
      </c>
    </row>
    <row r="24" spans="1:9">
      <c r="A24" s="76">
        <v>42490</v>
      </c>
      <c r="B24" s="80">
        <v>90061000</v>
      </c>
      <c r="C24" s="77">
        <v>90061</v>
      </c>
      <c r="D24" s="81">
        <v>90</v>
      </c>
      <c r="E24" s="77" t="s">
        <v>169</v>
      </c>
      <c r="F24" s="82">
        <v>-2573.9</v>
      </c>
      <c r="G24" s="12">
        <v>-2573.9</v>
      </c>
      <c r="H24" t="s">
        <v>187</v>
      </c>
    </row>
    <row r="25" spans="1:9">
      <c r="A25" s="76">
        <v>42490</v>
      </c>
      <c r="B25" s="80">
        <v>90061001</v>
      </c>
      <c r="C25" s="77">
        <v>90061</v>
      </c>
      <c r="D25" s="81">
        <v>90</v>
      </c>
      <c r="E25" s="77" t="s">
        <v>169</v>
      </c>
      <c r="F25" s="82">
        <v>-151538.15</v>
      </c>
      <c r="G25" s="12">
        <v>-151538.15</v>
      </c>
      <c r="H25" t="s">
        <v>188</v>
      </c>
    </row>
    <row r="26" spans="1:9">
      <c r="A26" s="76">
        <v>42490</v>
      </c>
      <c r="B26" s="80">
        <v>90061003</v>
      </c>
      <c r="C26" s="77">
        <v>90061</v>
      </c>
      <c r="D26" s="81">
        <v>90</v>
      </c>
      <c r="E26" s="77" t="s">
        <v>169</v>
      </c>
      <c r="F26" s="82">
        <v>-26367.64</v>
      </c>
      <c r="G26" s="12">
        <v>-26367.64</v>
      </c>
      <c r="H26" t="s">
        <v>189</v>
      </c>
    </row>
    <row r="27" spans="1:9">
      <c r="A27" s="76">
        <v>42490</v>
      </c>
      <c r="B27" s="80">
        <v>90061004</v>
      </c>
      <c r="C27" s="77">
        <v>90061</v>
      </c>
      <c r="D27" s="81">
        <v>90</v>
      </c>
      <c r="E27" s="77" t="s">
        <v>169</v>
      </c>
      <c r="F27" s="82">
        <v>-12313.02</v>
      </c>
      <c r="G27" s="12">
        <v>-12313.02</v>
      </c>
      <c r="H27" t="s">
        <v>190</v>
      </c>
    </row>
    <row r="28" spans="1:9">
      <c r="A28" s="76">
        <v>42490</v>
      </c>
      <c r="B28" s="77">
        <v>90070001</v>
      </c>
      <c r="C28" s="77">
        <v>90070</v>
      </c>
      <c r="D28" s="81">
        <v>90</v>
      </c>
      <c r="E28" s="77" t="s">
        <v>169</v>
      </c>
      <c r="F28" s="82">
        <v>-6787.08</v>
      </c>
      <c r="G28" s="12">
        <v>-6787.08</v>
      </c>
      <c r="H28" t="s">
        <v>191</v>
      </c>
      <c r="I28" t="s">
        <v>243</v>
      </c>
    </row>
    <row r="29" spans="1:9">
      <c r="A29" s="76">
        <v>42490</v>
      </c>
      <c r="B29" s="77">
        <v>90070002</v>
      </c>
      <c r="C29" s="77">
        <v>90070</v>
      </c>
      <c r="D29" s="81">
        <v>90</v>
      </c>
      <c r="E29" s="77" t="s">
        <v>169</v>
      </c>
      <c r="F29" s="82">
        <v>-579.37</v>
      </c>
      <c r="G29" s="12">
        <v>-579.37</v>
      </c>
      <c r="H29" t="s">
        <v>192</v>
      </c>
      <c r="I29" t="s">
        <v>243</v>
      </c>
    </row>
    <row r="30" spans="1:9">
      <c r="A30" s="76">
        <v>42490</v>
      </c>
      <c r="B30" s="77">
        <v>90070003</v>
      </c>
      <c r="C30" s="77">
        <v>90070</v>
      </c>
      <c r="D30" s="81">
        <v>90</v>
      </c>
      <c r="E30" s="77" t="s">
        <v>169</v>
      </c>
      <c r="F30" s="82">
        <v>-769.4</v>
      </c>
      <c r="G30" s="12">
        <v>-769.4</v>
      </c>
      <c r="H30" t="s">
        <v>193</v>
      </c>
      <c r="I30" t="s">
        <v>243</v>
      </c>
    </row>
    <row r="31" spans="1:9">
      <c r="A31" s="76">
        <v>42490</v>
      </c>
      <c r="B31" s="77">
        <v>90070700</v>
      </c>
      <c r="C31" s="77">
        <v>90070</v>
      </c>
      <c r="D31" s="81">
        <v>90</v>
      </c>
      <c r="E31" s="77" t="s">
        <v>169</v>
      </c>
      <c r="F31" s="82">
        <v>-10</v>
      </c>
      <c r="G31" s="12">
        <v>-10</v>
      </c>
      <c r="H31" t="s">
        <v>194</v>
      </c>
      <c r="I31" t="s">
        <v>243</v>
      </c>
    </row>
    <row r="32" spans="1:9">
      <c r="A32" s="76">
        <v>42490</v>
      </c>
      <c r="B32" s="77">
        <v>90071000</v>
      </c>
      <c r="C32" s="77">
        <v>90071</v>
      </c>
      <c r="D32" s="81">
        <v>90</v>
      </c>
      <c r="E32" s="77" t="s">
        <v>169</v>
      </c>
      <c r="F32" s="82">
        <v>-6793.48</v>
      </c>
      <c r="G32" s="12">
        <v>-6793.48</v>
      </c>
      <c r="H32" t="s">
        <v>195</v>
      </c>
      <c r="I32" t="s">
        <v>244</v>
      </c>
    </row>
    <row r="33" spans="1:9">
      <c r="A33" s="76">
        <v>42490</v>
      </c>
      <c r="B33" s="77">
        <v>90071003</v>
      </c>
      <c r="C33" s="77">
        <v>90071</v>
      </c>
      <c r="D33" s="81">
        <v>90</v>
      </c>
      <c r="E33" s="77" t="s">
        <v>169</v>
      </c>
      <c r="F33" s="82">
        <v>-2886</v>
      </c>
      <c r="G33" s="12">
        <v>-2886</v>
      </c>
      <c r="H33" t="s">
        <v>196</v>
      </c>
      <c r="I33" t="s">
        <v>244</v>
      </c>
    </row>
    <row r="34" spans="1:9">
      <c r="A34" s="76">
        <v>42490</v>
      </c>
      <c r="B34" s="77">
        <v>90071004</v>
      </c>
      <c r="C34" s="77">
        <v>90071</v>
      </c>
      <c r="D34" s="81">
        <v>90</v>
      </c>
      <c r="E34" s="77" t="s">
        <v>169</v>
      </c>
      <c r="F34" s="82">
        <v>-13332.99</v>
      </c>
      <c r="G34" s="12">
        <v>-13332.99</v>
      </c>
      <c r="H34" t="s">
        <v>197</v>
      </c>
      <c r="I34" t="s">
        <v>244</v>
      </c>
    </row>
    <row r="35" spans="1:9">
      <c r="A35" s="76">
        <v>42490</v>
      </c>
      <c r="B35" s="80">
        <v>90073004</v>
      </c>
      <c r="C35" s="77">
        <v>90073</v>
      </c>
      <c r="D35" s="81">
        <v>90</v>
      </c>
      <c r="E35" s="77" t="s">
        <v>169</v>
      </c>
      <c r="F35" s="82">
        <v>-35407.379999999997</v>
      </c>
      <c r="G35" s="12">
        <v>-35407.379999999997</v>
      </c>
      <c r="H35" t="s">
        <v>198</v>
      </c>
    </row>
    <row r="36" spans="1:9">
      <c r="A36" s="76">
        <v>42490</v>
      </c>
      <c r="B36" s="80">
        <v>90073005</v>
      </c>
      <c r="C36" s="77">
        <v>90073</v>
      </c>
      <c r="D36" s="81">
        <v>90</v>
      </c>
      <c r="E36" s="77" t="s">
        <v>169</v>
      </c>
      <c r="F36" s="82">
        <v>-89097.55</v>
      </c>
      <c r="G36" s="12">
        <v>-89097.55</v>
      </c>
      <c r="H36" t="s">
        <v>199</v>
      </c>
    </row>
    <row r="37" spans="1:9">
      <c r="A37" s="76">
        <v>42490</v>
      </c>
      <c r="B37" s="77">
        <v>90074000</v>
      </c>
      <c r="C37" s="77">
        <v>90074</v>
      </c>
      <c r="D37" s="81">
        <v>90</v>
      </c>
      <c r="E37" s="77" t="s">
        <v>169</v>
      </c>
      <c r="F37" s="82">
        <v>-35.770000000000003</v>
      </c>
      <c r="G37" s="12">
        <v>-35.770000000000003</v>
      </c>
      <c r="H37" t="s">
        <v>200</v>
      </c>
      <c r="I37" t="s">
        <v>245</v>
      </c>
    </row>
    <row r="38" spans="1:9">
      <c r="A38" s="76">
        <v>42490</v>
      </c>
      <c r="B38" s="77">
        <v>90074005</v>
      </c>
      <c r="C38" s="77">
        <v>90074</v>
      </c>
      <c r="D38" s="81">
        <v>90</v>
      </c>
      <c r="E38" s="77" t="s">
        <v>169</v>
      </c>
      <c r="F38" s="82">
        <v>-399</v>
      </c>
      <c r="G38" s="12">
        <v>-399</v>
      </c>
      <c r="H38" t="s">
        <v>201</v>
      </c>
      <c r="I38" t="s">
        <v>245</v>
      </c>
    </row>
    <row r="39" spans="1:9">
      <c r="A39" s="76">
        <v>42490</v>
      </c>
      <c r="B39" s="77">
        <v>90074006</v>
      </c>
      <c r="C39" s="77">
        <v>90074</v>
      </c>
      <c r="D39" s="81">
        <v>90</v>
      </c>
      <c r="E39" s="77" t="s">
        <v>169</v>
      </c>
      <c r="F39" s="82">
        <v>-7380.63</v>
      </c>
      <c r="G39" s="12">
        <v>-7380.63</v>
      </c>
      <c r="H39" t="s">
        <v>202</v>
      </c>
      <c r="I39" t="s">
        <v>245</v>
      </c>
    </row>
    <row r="40" spans="1:9">
      <c r="A40" s="76">
        <v>42490</v>
      </c>
      <c r="B40" s="77">
        <v>90074700</v>
      </c>
      <c r="C40" s="77">
        <v>90074</v>
      </c>
      <c r="D40" s="81">
        <v>90</v>
      </c>
      <c r="E40" s="77" t="s">
        <v>169</v>
      </c>
      <c r="F40" s="82">
        <v>-269.66000000000003</v>
      </c>
      <c r="G40" s="12">
        <v>-269.66000000000003</v>
      </c>
      <c r="H40" t="s">
        <v>200</v>
      </c>
      <c r="I40" t="s">
        <v>245</v>
      </c>
    </row>
    <row r="41" spans="1:9">
      <c r="A41" s="76">
        <v>42490</v>
      </c>
      <c r="B41" s="77">
        <v>90075008</v>
      </c>
      <c r="C41" s="77">
        <v>90075</v>
      </c>
      <c r="D41" s="81">
        <v>90</v>
      </c>
      <c r="E41" s="77" t="s">
        <v>169</v>
      </c>
      <c r="F41" s="82">
        <v>-680</v>
      </c>
      <c r="G41" s="12">
        <v>-680</v>
      </c>
      <c r="H41" t="s">
        <v>203</v>
      </c>
      <c r="I41" t="s">
        <v>245</v>
      </c>
    </row>
    <row r="42" spans="1:9">
      <c r="A42" s="76">
        <v>42490</v>
      </c>
      <c r="B42" s="77">
        <v>90075009</v>
      </c>
      <c r="C42" s="77">
        <v>90075</v>
      </c>
      <c r="D42" s="81">
        <v>90</v>
      </c>
      <c r="E42" s="77" t="s">
        <v>169</v>
      </c>
      <c r="F42" s="82">
        <v>-445.91</v>
      </c>
      <c r="G42" s="12">
        <v>-445.91</v>
      </c>
      <c r="H42" t="s">
        <v>204</v>
      </c>
      <c r="I42" t="s">
        <v>245</v>
      </c>
    </row>
    <row r="43" spans="1:9">
      <c r="A43" s="76">
        <v>42490</v>
      </c>
      <c r="B43" s="77">
        <v>90075200</v>
      </c>
      <c r="C43" s="77">
        <v>90075</v>
      </c>
      <c r="D43" s="81">
        <v>90</v>
      </c>
      <c r="E43" s="77" t="s">
        <v>169</v>
      </c>
      <c r="F43" s="82">
        <v>-3080.76</v>
      </c>
      <c r="G43" s="12">
        <v>-3080.76</v>
      </c>
      <c r="H43" t="s">
        <v>205</v>
      </c>
      <c r="I43" t="s">
        <v>245</v>
      </c>
    </row>
    <row r="44" spans="1:9">
      <c r="A44" s="76">
        <v>42490</v>
      </c>
      <c r="B44" s="77">
        <v>90075700</v>
      </c>
      <c r="C44" s="77">
        <v>90075</v>
      </c>
      <c r="D44" s="81">
        <v>90</v>
      </c>
      <c r="E44" s="77" t="s">
        <v>169</v>
      </c>
      <c r="F44" s="82">
        <v>-14.76</v>
      </c>
      <c r="G44" s="12">
        <v>-14.76</v>
      </c>
      <c r="H44" t="s">
        <v>206</v>
      </c>
      <c r="I44" t="s">
        <v>245</v>
      </c>
    </row>
    <row r="45" spans="1:9">
      <c r="A45" s="76">
        <v>42490</v>
      </c>
      <c r="B45" s="80">
        <v>90080000</v>
      </c>
      <c r="C45" s="77">
        <v>90080</v>
      </c>
      <c r="D45" s="81">
        <v>90</v>
      </c>
      <c r="E45" s="77" t="s">
        <v>169</v>
      </c>
      <c r="F45" s="82">
        <v>-6837.49</v>
      </c>
      <c r="G45" s="12">
        <v>-6837.49</v>
      </c>
      <c r="H45" t="s">
        <v>207</v>
      </c>
    </row>
    <row r="46" spans="1:9">
      <c r="A46" s="76">
        <v>42490</v>
      </c>
      <c r="B46" s="80">
        <v>90080003</v>
      </c>
      <c r="C46" s="77">
        <v>90080</v>
      </c>
      <c r="D46" s="81">
        <v>90</v>
      </c>
      <c r="E46" s="77" t="s">
        <v>169</v>
      </c>
      <c r="F46" s="82">
        <v>-5502.1</v>
      </c>
      <c r="G46" s="12">
        <v>-5502.1</v>
      </c>
      <c r="H46" t="s">
        <v>208</v>
      </c>
    </row>
    <row r="47" spans="1:9">
      <c r="A47" s="76">
        <v>42490</v>
      </c>
      <c r="B47" s="80">
        <v>90080020</v>
      </c>
      <c r="C47" s="77">
        <v>90080</v>
      </c>
      <c r="D47" s="81">
        <v>90</v>
      </c>
      <c r="E47" s="77" t="s">
        <v>169</v>
      </c>
      <c r="F47" s="82">
        <v>-15103.85</v>
      </c>
      <c r="G47" s="12">
        <v>-15103.85</v>
      </c>
      <c r="H47" t="s">
        <v>209</v>
      </c>
    </row>
    <row r="48" spans="1:9">
      <c r="A48" s="76">
        <v>42490</v>
      </c>
      <c r="B48" s="80">
        <v>90080030</v>
      </c>
      <c r="C48" s="77">
        <v>90080</v>
      </c>
      <c r="D48" s="81">
        <v>90</v>
      </c>
      <c r="E48" s="77" t="s">
        <v>169</v>
      </c>
      <c r="F48" s="82">
        <v>-1800</v>
      </c>
      <c r="G48" s="12">
        <v>-1800</v>
      </c>
      <c r="H48" t="s">
        <v>210</v>
      </c>
    </row>
    <row r="49" spans="1:9">
      <c r="A49" s="76">
        <v>42490</v>
      </c>
      <c r="B49" s="80">
        <v>90080070</v>
      </c>
      <c r="C49" s="77">
        <v>90080</v>
      </c>
      <c r="D49" s="81">
        <v>90</v>
      </c>
      <c r="E49" s="77" t="s">
        <v>169</v>
      </c>
      <c r="F49" s="82">
        <v>-39974.519999999997</v>
      </c>
      <c r="G49" s="12">
        <v>-39974.519999999997</v>
      </c>
      <c r="H49" t="s">
        <v>211</v>
      </c>
    </row>
    <row r="50" spans="1:9">
      <c r="A50" s="76">
        <v>42490</v>
      </c>
      <c r="B50" s="80">
        <v>90080100</v>
      </c>
      <c r="C50" s="77">
        <v>90080</v>
      </c>
      <c r="D50" s="81">
        <v>90</v>
      </c>
      <c r="E50" s="77" t="s">
        <v>169</v>
      </c>
      <c r="F50" s="82">
        <v>-48303.67</v>
      </c>
      <c r="G50" s="12">
        <v>-48303.67</v>
      </c>
      <c r="H50" t="s">
        <v>212</v>
      </c>
    </row>
    <row r="51" spans="1:9">
      <c r="A51" s="76">
        <v>42490</v>
      </c>
      <c r="B51" s="80">
        <v>90080700</v>
      </c>
      <c r="C51" s="77">
        <v>90080</v>
      </c>
      <c r="D51" s="81">
        <v>90</v>
      </c>
      <c r="E51" s="77" t="s">
        <v>169</v>
      </c>
      <c r="F51" s="82">
        <v>-2</v>
      </c>
      <c r="G51" s="12">
        <v>-2</v>
      </c>
      <c r="H51" t="s">
        <v>213</v>
      </c>
    </row>
    <row r="52" spans="1:9">
      <c r="A52" s="76">
        <v>42490</v>
      </c>
      <c r="B52" s="77">
        <v>90081100</v>
      </c>
      <c r="C52" s="77">
        <v>90081</v>
      </c>
      <c r="D52" s="81">
        <v>90</v>
      </c>
      <c r="E52" s="77" t="s">
        <v>169</v>
      </c>
      <c r="F52" s="82">
        <v>-145.6</v>
      </c>
      <c r="G52" s="12">
        <v>-145.6</v>
      </c>
      <c r="H52" t="s">
        <v>214</v>
      </c>
      <c r="I52" t="s">
        <v>246</v>
      </c>
    </row>
    <row r="53" spans="1:9">
      <c r="A53" s="76">
        <v>42490</v>
      </c>
      <c r="B53" s="77">
        <v>90082000</v>
      </c>
      <c r="C53" s="77">
        <v>90082</v>
      </c>
      <c r="D53" s="81">
        <v>90</v>
      </c>
      <c r="E53" s="77" t="s">
        <v>169</v>
      </c>
      <c r="F53" s="82">
        <v>-8648.07</v>
      </c>
      <c r="G53" s="12">
        <v>-8648.07</v>
      </c>
      <c r="H53" t="s">
        <v>215</v>
      </c>
      <c r="I53" t="s">
        <v>246</v>
      </c>
    </row>
    <row r="54" spans="1:9">
      <c r="A54" s="76">
        <v>42490</v>
      </c>
      <c r="B54" s="77">
        <v>90082600</v>
      </c>
      <c r="C54" s="77">
        <v>90082</v>
      </c>
      <c r="D54" s="81">
        <v>90</v>
      </c>
      <c r="E54" s="77" t="s">
        <v>169</v>
      </c>
      <c r="F54" s="82">
        <v>-56.49</v>
      </c>
      <c r="G54" s="12">
        <v>-56.49</v>
      </c>
      <c r="H54" t="s">
        <v>215</v>
      </c>
      <c r="I54" t="s">
        <v>246</v>
      </c>
    </row>
    <row r="55" spans="1:9">
      <c r="A55" s="76">
        <v>42490</v>
      </c>
      <c r="B55" s="77">
        <v>90082700</v>
      </c>
      <c r="C55" s="77">
        <v>90082</v>
      </c>
      <c r="D55" s="81">
        <v>90</v>
      </c>
      <c r="E55" s="77" t="s">
        <v>169</v>
      </c>
      <c r="F55" s="82">
        <v>-305</v>
      </c>
      <c r="G55" s="12">
        <v>-305</v>
      </c>
      <c r="H55" t="s">
        <v>215</v>
      </c>
      <c r="I55" t="s">
        <v>246</v>
      </c>
    </row>
    <row r="56" spans="1:9">
      <c r="A56" s="76">
        <v>42490</v>
      </c>
      <c r="B56" s="80">
        <v>90083000</v>
      </c>
      <c r="C56" s="77">
        <v>90083</v>
      </c>
      <c r="D56" s="81">
        <v>90</v>
      </c>
      <c r="E56" s="77" t="s">
        <v>169</v>
      </c>
      <c r="F56" s="82">
        <v>-466.1</v>
      </c>
      <c r="G56" s="12">
        <v>-466.1</v>
      </c>
      <c r="H56" t="s">
        <v>216</v>
      </c>
    </row>
    <row r="57" spans="1:9">
      <c r="A57" s="76">
        <v>42490</v>
      </c>
      <c r="B57" s="80">
        <v>90083014</v>
      </c>
      <c r="C57" s="77">
        <v>90083</v>
      </c>
      <c r="D57" s="81">
        <v>90</v>
      </c>
      <c r="E57" s="77" t="s">
        <v>169</v>
      </c>
      <c r="F57" s="82">
        <v>-800</v>
      </c>
      <c r="G57" s="12">
        <v>-800</v>
      </c>
      <c r="H57" t="s">
        <v>217</v>
      </c>
    </row>
    <row r="58" spans="1:9">
      <c r="A58" s="76">
        <v>42490</v>
      </c>
      <c r="B58" s="80">
        <v>90083015</v>
      </c>
      <c r="C58" s="77">
        <v>90083</v>
      </c>
      <c r="D58" s="81">
        <v>90</v>
      </c>
      <c r="E58" s="77" t="s">
        <v>169</v>
      </c>
      <c r="F58" s="82">
        <v>-1105.3599999999999</v>
      </c>
      <c r="G58" s="12">
        <v>-1105.3599999999999</v>
      </c>
      <c r="H58" t="s">
        <v>218</v>
      </c>
    </row>
    <row r="59" spans="1:9">
      <c r="A59" s="76">
        <v>42490</v>
      </c>
      <c r="B59" s="77">
        <v>90084000</v>
      </c>
      <c r="C59" s="77">
        <v>90084</v>
      </c>
      <c r="D59" s="81">
        <v>90</v>
      </c>
      <c r="E59" s="77" t="s">
        <v>169</v>
      </c>
      <c r="F59" s="82">
        <v>-4689</v>
      </c>
      <c r="G59" s="12">
        <v>-4689</v>
      </c>
      <c r="H59" t="s">
        <v>219</v>
      </c>
      <c r="I59" t="s">
        <v>247</v>
      </c>
    </row>
    <row r="60" spans="1:9">
      <c r="A60" s="76">
        <v>42490</v>
      </c>
      <c r="B60" s="80">
        <v>90084700</v>
      </c>
      <c r="C60" s="77">
        <v>90084</v>
      </c>
      <c r="D60" s="81">
        <v>90</v>
      </c>
      <c r="E60" s="77" t="s">
        <v>169</v>
      </c>
      <c r="F60" s="82">
        <v>-655.94</v>
      </c>
      <c r="G60" s="12">
        <v>-655.94</v>
      </c>
      <c r="H60" t="s">
        <v>219</v>
      </c>
      <c r="I60" t="s">
        <v>247</v>
      </c>
    </row>
    <row r="61" spans="1:9">
      <c r="A61" s="76">
        <v>42490</v>
      </c>
      <c r="B61" s="80">
        <v>90085000</v>
      </c>
      <c r="C61" s="77">
        <v>90085</v>
      </c>
      <c r="D61" s="81">
        <v>90</v>
      </c>
      <c r="E61" s="77" t="s">
        <v>169</v>
      </c>
      <c r="F61" s="82">
        <v>-1616.52</v>
      </c>
      <c r="G61" s="12">
        <v>-1616.52</v>
      </c>
      <c r="H61" t="s">
        <v>220</v>
      </c>
    </row>
    <row r="62" spans="1:9">
      <c r="A62" s="76">
        <v>42490</v>
      </c>
      <c r="B62" s="80">
        <v>90085100</v>
      </c>
      <c r="C62" s="77">
        <v>90085</v>
      </c>
      <c r="D62" s="81">
        <v>90</v>
      </c>
      <c r="E62" s="77" t="s">
        <v>169</v>
      </c>
      <c r="F62" s="82">
        <v>-54799.1</v>
      </c>
      <c r="G62" s="12">
        <v>-54799.1</v>
      </c>
      <c r="H62" t="s">
        <v>221</v>
      </c>
    </row>
    <row r="63" spans="1:9">
      <c r="A63" s="76">
        <v>42490</v>
      </c>
      <c r="B63" s="80">
        <v>90085200</v>
      </c>
      <c r="C63" s="77">
        <v>90085</v>
      </c>
      <c r="D63" s="81">
        <v>90</v>
      </c>
      <c r="E63" s="77" t="s">
        <v>169</v>
      </c>
      <c r="F63" s="82">
        <v>-140000</v>
      </c>
      <c r="G63" s="12">
        <v>-140000</v>
      </c>
      <c r="H63" t="s">
        <v>222</v>
      </c>
    </row>
    <row r="64" spans="1:9">
      <c r="A64" s="76">
        <v>42490</v>
      </c>
      <c r="B64" s="80">
        <v>90086000</v>
      </c>
      <c r="C64" s="77">
        <v>90086</v>
      </c>
      <c r="D64" s="81">
        <v>90</v>
      </c>
      <c r="E64" s="77" t="s">
        <v>169</v>
      </c>
      <c r="F64" s="82">
        <v>-184359.64</v>
      </c>
      <c r="G64" s="12">
        <v>-184359.64</v>
      </c>
      <c r="H64" t="s">
        <v>223</v>
      </c>
    </row>
    <row r="65" spans="1:9">
      <c r="A65" s="76">
        <v>42490</v>
      </c>
      <c r="B65" s="80">
        <v>90086018</v>
      </c>
      <c r="C65" s="77">
        <v>90086</v>
      </c>
      <c r="D65" s="81">
        <v>90</v>
      </c>
      <c r="E65" s="77" t="s">
        <v>169</v>
      </c>
      <c r="F65" s="82">
        <v>-900</v>
      </c>
      <c r="G65" s="12">
        <v>-900</v>
      </c>
      <c r="H65" t="s">
        <v>224</v>
      </c>
    </row>
    <row r="66" spans="1:9">
      <c r="A66" s="76">
        <v>42490</v>
      </c>
      <c r="B66" s="80">
        <v>90086020</v>
      </c>
      <c r="C66" s="77">
        <v>90086</v>
      </c>
      <c r="D66" s="81">
        <v>90</v>
      </c>
      <c r="E66" s="77" t="s">
        <v>169</v>
      </c>
      <c r="F66" s="82">
        <v>-9864.7999999999993</v>
      </c>
      <c r="G66" s="12">
        <v>-9864.7999999999993</v>
      </c>
      <c r="H66" t="s">
        <v>225</v>
      </c>
    </row>
    <row r="67" spans="1:9">
      <c r="A67" s="76">
        <v>42490</v>
      </c>
      <c r="B67" s="77">
        <v>90087000</v>
      </c>
      <c r="C67" s="77">
        <v>90087</v>
      </c>
      <c r="D67" s="81">
        <v>90</v>
      </c>
      <c r="E67" s="77" t="s">
        <v>169</v>
      </c>
      <c r="F67" s="82">
        <v>-4000</v>
      </c>
      <c r="G67" s="12">
        <v>-4000</v>
      </c>
      <c r="H67" t="s">
        <v>226</v>
      </c>
      <c r="I67" t="s">
        <v>248</v>
      </c>
    </row>
    <row r="68" spans="1:9">
      <c r="A68" s="76">
        <v>42490</v>
      </c>
      <c r="B68" s="77">
        <v>90089000</v>
      </c>
      <c r="C68" s="77">
        <v>90089</v>
      </c>
      <c r="D68" s="81">
        <v>90</v>
      </c>
      <c r="E68" s="77" t="s">
        <v>169</v>
      </c>
      <c r="F68" s="82">
        <v>-81.739999999999995</v>
      </c>
      <c r="G68" s="12">
        <v>-81.739999999999995</v>
      </c>
      <c r="H68" t="s">
        <v>227</v>
      </c>
      <c r="I68" t="s">
        <v>250</v>
      </c>
    </row>
    <row r="69" spans="1:9">
      <c r="A69" s="76">
        <v>42490</v>
      </c>
      <c r="B69" s="77">
        <v>90089001</v>
      </c>
      <c r="C69" s="77">
        <v>90089</v>
      </c>
      <c r="D69" s="81">
        <v>90</v>
      </c>
      <c r="E69" s="77" t="s">
        <v>169</v>
      </c>
      <c r="F69" s="82">
        <v>-19338.59</v>
      </c>
      <c r="G69" s="12">
        <v>-19338.59</v>
      </c>
      <c r="H69" t="s">
        <v>228</v>
      </c>
      <c r="I69" t="s">
        <v>249</v>
      </c>
    </row>
    <row r="70" spans="1:9">
      <c r="A70" s="76">
        <v>42490</v>
      </c>
      <c r="B70" s="77">
        <v>90089002</v>
      </c>
      <c r="C70" s="77">
        <v>90089</v>
      </c>
      <c r="D70" s="81">
        <v>90</v>
      </c>
      <c r="E70" s="77" t="s">
        <v>169</v>
      </c>
      <c r="F70" s="82">
        <v>-4299.8599999999997</v>
      </c>
      <c r="G70" s="12">
        <v>-4299.8599999999997</v>
      </c>
      <c r="H70" t="s">
        <v>229</v>
      </c>
      <c r="I70" t="s">
        <v>249</v>
      </c>
    </row>
    <row r="71" spans="1:9">
      <c r="A71" s="76">
        <v>42490</v>
      </c>
      <c r="B71" s="77">
        <v>90090000</v>
      </c>
      <c r="C71" s="77">
        <v>90090</v>
      </c>
      <c r="D71" s="81">
        <v>90</v>
      </c>
      <c r="E71" s="77" t="s">
        <v>169</v>
      </c>
      <c r="F71" s="82">
        <v>-2327</v>
      </c>
      <c r="G71" s="12">
        <v>-2327</v>
      </c>
      <c r="H71" t="s">
        <v>230</v>
      </c>
      <c r="I71" t="s">
        <v>251</v>
      </c>
    </row>
    <row r="72" spans="1:9">
      <c r="A72" s="76">
        <v>42490</v>
      </c>
      <c r="B72" s="77">
        <v>90100000</v>
      </c>
      <c r="C72" s="77">
        <v>90100</v>
      </c>
      <c r="D72" s="81">
        <v>90</v>
      </c>
      <c r="E72" s="77" t="s">
        <v>169</v>
      </c>
      <c r="F72" s="82">
        <v>-4548.5</v>
      </c>
      <c r="G72" s="12">
        <v>-4548.5</v>
      </c>
      <c r="H72" t="s">
        <v>231</v>
      </c>
      <c r="I72" t="s">
        <v>251</v>
      </c>
    </row>
    <row r="73" spans="1:9">
      <c r="A73" s="76">
        <v>42490</v>
      </c>
      <c r="B73" s="77">
        <v>90111000</v>
      </c>
      <c r="C73" s="77">
        <v>90111</v>
      </c>
      <c r="D73" s="81">
        <v>90</v>
      </c>
      <c r="E73" s="77" t="s">
        <v>169</v>
      </c>
      <c r="F73" s="82">
        <v>-4211.12</v>
      </c>
      <c r="G73" s="12">
        <v>-4211.12</v>
      </c>
      <c r="H73" t="s">
        <v>232</v>
      </c>
      <c r="I73" t="s">
        <v>252</v>
      </c>
    </row>
    <row r="74" spans="1:9">
      <c r="A74" s="76">
        <v>42490</v>
      </c>
      <c r="B74" s="77">
        <v>90112000</v>
      </c>
      <c r="C74" s="77">
        <v>90112</v>
      </c>
      <c r="D74" s="81">
        <v>90</v>
      </c>
      <c r="E74" s="77" t="s">
        <v>169</v>
      </c>
      <c r="F74" s="82">
        <v>-223</v>
      </c>
      <c r="G74" s="12">
        <v>-223</v>
      </c>
      <c r="H74" t="s">
        <v>233</v>
      </c>
      <c r="I74" t="s">
        <v>253</v>
      </c>
    </row>
    <row r="75" spans="1:9">
      <c r="A75" s="76">
        <v>42490</v>
      </c>
      <c r="B75" s="77">
        <v>90112700</v>
      </c>
      <c r="C75" s="77">
        <v>90112</v>
      </c>
      <c r="D75" s="81">
        <v>90</v>
      </c>
      <c r="E75" s="77" t="s">
        <v>169</v>
      </c>
      <c r="F75" s="82">
        <v>-532.69000000000005</v>
      </c>
      <c r="G75" s="12">
        <v>-532.69000000000005</v>
      </c>
      <c r="H75" t="s">
        <v>234</v>
      </c>
      <c r="I75" t="s">
        <v>253</v>
      </c>
    </row>
    <row r="76" spans="1:9">
      <c r="A76" s="76">
        <v>42490</v>
      </c>
      <c r="B76" s="77">
        <v>90113000</v>
      </c>
      <c r="C76" s="77">
        <v>90113</v>
      </c>
      <c r="D76" s="81">
        <v>90</v>
      </c>
      <c r="E76" s="77" t="s">
        <v>169</v>
      </c>
      <c r="F76" s="82">
        <v>0</v>
      </c>
      <c r="G76" s="12">
        <v>0</v>
      </c>
      <c r="H76" t="s">
        <v>235</v>
      </c>
    </row>
    <row r="77" spans="1:9">
      <c r="A77" s="76">
        <v>42490</v>
      </c>
      <c r="B77" s="77">
        <v>90114000</v>
      </c>
      <c r="C77" s="77">
        <v>90114</v>
      </c>
      <c r="D77" s="81">
        <v>90</v>
      </c>
      <c r="E77" s="77" t="s">
        <v>169</v>
      </c>
      <c r="F77" s="82">
        <v>-2954.52</v>
      </c>
      <c r="G77" s="12">
        <v>-2954.52</v>
      </c>
      <c r="H77" t="s">
        <v>236</v>
      </c>
      <c r="I77" t="s">
        <v>253</v>
      </c>
    </row>
    <row r="78" spans="1:9">
      <c r="A78" s="76">
        <v>42490</v>
      </c>
      <c r="B78" s="77">
        <v>90114700</v>
      </c>
      <c r="C78" s="77">
        <v>90114</v>
      </c>
      <c r="D78" s="81">
        <v>90</v>
      </c>
      <c r="E78" s="77" t="s">
        <v>169</v>
      </c>
      <c r="F78" s="82">
        <v>-584</v>
      </c>
      <c r="G78" s="12">
        <v>-584</v>
      </c>
      <c r="H78" t="s">
        <v>236</v>
      </c>
      <c r="I78" t="s">
        <v>253</v>
      </c>
    </row>
    <row r="79" spans="1:9">
      <c r="A79" s="76">
        <v>42490</v>
      </c>
      <c r="B79" s="77">
        <v>90116700</v>
      </c>
      <c r="C79" s="77">
        <v>90116</v>
      </c>
      <c r="D79" s="81">
        <v>90</v>
      </c>
      <c r="E79" s="77" t="s">
        <v>169</v>
      </c>
      <c r="F79" s="82">
        <v>-41750.76</v>
      </c>
      <c r="G79" s="12">
        <v>-41750.76</v>
      </c>
      <c r="H79" t="s">
        <v>237</v>
      </c>
      <c r="I79" t="s">
        <v>254</v>
      </c>
    </row>
    <row r="80" spans="1:9">
      <c r="A80" s="76">
        <v>42490</v>
      </c>
      <c r="B80" s="77">
        <v>90118000</v>
      </c>
      <c r="C80" s="77">
        <v>90118</v>
      </c>
      <c r="D80" s="81">
        <v>90</v>
      </c>
      <c r="E80" s="77" t="s">
        <v>169</v>
      </c>
      <c r="F80" s="82">
        <v>-1599.83</v>
      </c>
      <c r="G80" s="12">
        <v>-1599.83</v>
      </c>
      <c r="H80" t="s">
        <v>238</v>
      </c>
      <c r="I80" t="s">
        <v>255</v>
      </c>
    </row>
    <row r="81" spans="1:9">
      <c r="A81" s="76">
        <v>42490</v>
      </c>
      <c r="B81" s="77">
        <v>90119600</v>
      </c>
      <c r="C81" s="77">
        <v>90119</v>
      </c>
      <c r="D81" s="81">
        <v>90</v>
      </c>
      <c r="E81" s="77" t="s">
        <v>169</v>
      </c>
      <c r="F81" s="82">
        <v>-894.44</v>
      </c>
      <c r="G81" s="12">
        <v>-894.44</v>
      </c>
      <c r="H81" t="s">
        <v>239</v>
      </c>
      <c r="I81" t="s">
        <v>250</v>
      </c>
    </row>
    <row r="82" spans="1:9">
      <c r="A82" s="76">
        <v>42490</v>
      </c>
      <c r="B82" s="77">
        <v>90119700</v>
      </c>
      <c r="C82" s="77">
        <v>90119</v>
      </c>
      <c r="D82" s="81">
        <v>90</v>
      </c>
      <c r="E82" s="77" t="s">
        <v>169</v>
      </c>
      <c r="F82" s="82">
        <v>-2713.76</v>
      </c>
      <c r="G82" s="12">
        <v>-2713.76</v>
      </c>
      <c r="H82" t="s">
        <v>240</v>
      </c>
      <c r="I82" t="s">
        <v>250</v>
      </c>
    </row>
    <row r="83" spans="1:9">
      <c r="A83" s="76">
        <v>42490</v>
      </c>
      <c r="B83" s="77">
        <v>90119800</v>
      </c>
      <c r="C83" s="77">
        <v>90119</v>
      </c>
      <c r="D83" s="81">
        <v>90</v>
      </c>
      <c r="E83" s="77" t="s">
        <v>169</v>
      </c>
      <c r="F83" s="82">
        <v>-3834.43</v>
      </c>
      <c r="G83" s="12">
        <v>-3834.43</v>
      </c>
      <c r="H83" t="s">
        <v>240</v>
      </c>
      <c r="I83" t="s">
        <v>250</v>
      </c>
    </row>
    <row r="84" spans="1:9">
      <c r="A84" s="76">
        <v>42490</v>
      </c>
      <c r="B84" s="77">
        <v>90119900</v>
      </c>
      <c r="C84" s="77">
        <v>90119</v>
      </c>
      <c r="D84" s="81">
        <v>90</v>
      </c>
      <c r="E84" s="77" t="s">
        <v>169</v>
      </c>
      <c r="F84" s="82">
        <v>-1602</v>
      </c>
      <c r="G84" s="12">
        <v>-1602</v>
      </c>
      <c r="H84" t="s">
        <v>241</v>
      </c>
      <c r="I84" t="s">
        <v>250</v>
      </c>
    </row>
  </sheetData>
  <autoFilter ref="A1:H8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A5" sqref="A5:A16"/>
    </sheetView>
  </sheetViews>
  <sheetFormatPr defaultRowHeight="15"/>
  <cols>
    <col min="1" max="1" width="12.28515625" customWidth="1"/>
    <col min="2" max="2" width="90.28515625" bestFit="1" customWidth="1"/>
  </cols>
  <sheetData>
    <row r="1" spans="1:2">
      <c r="A1" s="12">
        <v>136621.39000000001</v>
      </c>
      <c r="B1" t="s">
        <v>30</v>
      </c>
    </row>
    <row r="2" spans="1:2">
      <c r="A2" s="12">
        <v>593319.43999999994</v>
      </c>
      <c r="B2" t="s">
        <v>31</v>
      </c>
    </row>
    <row r="3" spans="1:2">
      <c r="A3" s="12">
        <f>SUM(A1:A2)</f>
        <v>729940.83</v>
      </c>
    </row>
    <row r="4" spans="1:2">
      <c r="A4" s="12"/>
    </row>
    <row r="5" spans="1:2">
      <c r="A5" s="12">
        <v>14045.65</v>
      </c>
      <c r="B5" t="s">
        <v>32</v>
      </c>
    </row>
    <row r="6" spans="1:2">
      <c r="A6" s="12">
        <v>3443.1</v>
      </c>
      <c r="B6" t="s">
        <v>33</v>
      </c>
    </row>
    <row r="7" spans="1:2">
      <c r="A7" s="12">
        <v>-4134.75</v>
      </c>
      <c r="B7" t="s">
        <v>34</v>
      </c>
    </row>
    <row r="8" spans="1:2">
      <c r="A8" s="12">
        <v>-30328.959999999999</v>
      </c>
      <c r="B8" t="s">
        <v>35</v>
      </c>
    </row>
    <row r="9" spans="1:2">
      <c r="A9" s="12">
        <v>0</v>
      </c>
      <c r="B9" t="s">
        <v>36</v>
      </c>
    </row>
    <row r="10" spans="1:2">
      <c r="A10" s="12">
        <v>-19947.38</v>
      </c>
      <c r="B10" t="s">
        <v>37</v>
      </c>
    </row>
    <row r="11" spans="1:2">
      <c r="A11" s="12">
        <v>28608.18</v>
      </c>
      <c r="B11" t="s">
        <v>38</v>
      </c>
    </row>
    <row r="12" spans="1:2">
      <c r="A12" s="12">
        <v>119792.77</v>
      </c>
      <c r="B12" t="s">
        <v>39</v>
      </c>
    </row>
    <row r="13" spans="1:2">
      <c r="A13" s="12">
        <v>4988.5600000000004</v>
      </c>
      <c r="B13" t="s">
        <v>40</v>
      </c>
    </row>
    <row r="14" spans="1:2">
      <c r="A14" s="12">
        <v>-18628.16</v>
      </c>
      <c r="B14" t="s">
        <v>41</v>
      </c>
    </row>
    <row r="15" spans="1:2">
      <c r="A15" s="12">
        <v>124.01</v>
      </c>
      <c r="B15" t="s">
        <v>42</v>
      </c>
    </row>
    <row r="16" spans="1:2">
      <c r="A16" s="12">
        <v>-75276.399999999994</v>
      </c>
      <c r="B16" t="s">
        <v>44</v>
      </c>
    </row>
    <row r="17" spans="1:2">
      <c r="A17" s="12">
        <v>2338.5100000000002</v>
      </c>
      <c r="B17" t="s">
        <v>45</v>
      </c>
    </row>
    <row r="18" spans="1:2">
      <c r="A18" s="12">
        <f>SUM(A5:A17)</f>
        <v>25025.130000000012</v>
      </c>
    </row>
    <row r="19" spans="1:2">
      <c r="A19" s="12"/>
    </row>
    <row r="20" spans="1:2">
      <c r="A20" s="12">
        <v>-24507.95</v>
      </c>
      <c r="B20" t="s">
        <v>43</v>
      </c>
    </row>
    <row r="21" spans="1:2">
      <c r="A21" s="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"/>
  <sheetViews>
    <sheetView showGridLines="0" view="pageBreakPreview" zoomScale="70" zoomScaleNormal="100" zoomScaleSheetLayoutView="70" workbookViewId="0">
      <pane xSplit="1" ySplit="3" topLeftCell="B64" activePane="bottomRight" state="frozen"/>
      <selection pane="topRight" activeCell="B1" sqref="B1"/>
      <selection pane="bottomLeft" activeCell="A4" sqref="A4"/>
      <selection pane="bottomRight" activeCell="B117" sqref="B117:C117"/>
    </sheetView>
  </sheetViews>
  <sheetFormatPr defaultRowHeight="18.75"/>
  <cols>
    <col min="1" max="1" width="81.5703125" style="14" customWidth="1"/>
    <col min="2" max="2" width="24" style="13" customWidth="1"/>
    <col min="3" max="3" width="17.42578125" style="13" customWidth="1"/>
    <col min="4" max="5" width="17" style="13" customWidth="1"/>
    <col min="6" max="255" width="9.140625" style="13"/>
    <col min="256" max="256" width="81.5703125" style="13" customWidth="1"/>
    <col min="257" max="257" width="1.7109375" style="13" customWidth="1"/>
    <col min="258" max="258" width="24" style="13" customWidth="1"/>
    <col min="259" max="259" width="17.42578125" style="13" customWidth="1"/>
    <col min="260" max="261" width="17" style="13" customWidth="1"/>
    <col min="262" max="511" width="9.140625" style="13"/>
    <col min="512" max="512" width="81.5703125" style="13" customWidth="1"/>
    <col min="513" max="513" width="1.7109375" style="13" customWidth="1"/>
    <col min="514" max="514" width="24" style="13" customWidth="1"/>
    <col min="515" max="515" width="17.42578125" style="13" customWidth="1"/>
    <col min="516" max="517" width="17" style="13" customWidth="1"/>
    <col min="518" max="767" width="9.140625" style="13"/>
    <col min="768" max="768" width="81.5703125" style="13" customWidth="1"/>
    <col min="769" max="769" width="1.7109375" style="13" customWidth="1"/>
    <col min="770" max="770" width="24" style="13" customWidth="1"/>
    <col min="771" max="771" width="17.42578125" style="13" customWidth="1"/>
    <col min="772" max="773" width="17" style="13" customWidth="1"/>
    <col min="774" max="1023" width="9.140625" style="13"/>
    <col min="1024" max="1024" width="81.5703125" style="13" customWidth="1"/>
    <col min="1025" max="1025" width="1.7109375" style="13" customWidth="1"/>
    <col min="1026" max="1026" width="24" style="13" customWidth="1"/>
    <col min="1027" max="1027" width="17.42578125" style="13" customWidth="1"/>
    <col min="1028" max="1029" width="17" style="13" customWidth="1"/>
    <col min="1030" max="1279" width="9.140625" style="13"/>
    <col min="1280" max="1280" width="81.5703125" style="13" customWidth="1"/>
    <col min="1281" max="1281" width="1.7109375" style="13" customWidth="1"/>
    <col min="1282" max="1282" width="24" style="13" customWidth="1"/>
    <col min="1283" max="1283" width="17.42578125" style="13" customWidth="1"/>
    <col min="1284" max="1285" width="17" style="13" customWidth="1"/>
    <col min="1286" max="1535" width="9.140625" style="13"/>
    <col min="1536" max="1536" width="81.5703125" style="13" customWidth="1"/>
    <col min="1537" max="1537" width="1.7109375" style="13" customWidth="1"/>
    <col min="1538" max="1538" width="24" style="13" customWidth="1"/>
    <col min="1539" max="1539" width="17.42578125" style="13" customWidth="1"/>
    <col min="1540" max="1541" width="17" style="13" customWidth="1"/>
    <col min="1542" max="1791" width="9.140625" style="13"/>
    <col min="1792" max="1792" width="81.5703125" style="13" customWidth="1"/>
    <col min="1793" max="1793" width="1.7109375" style="13" customWidth="1"/>
    <col min="1794" max="1794" width="24" style="13" customWidth="1"/>
    <col min="1795" max="1795" width="17.42578125" style="13" customWidth="1"/>
    <col min="1796" max="1797" width="17" style="13" customWidth="1"/>
    <col min="1798" max="2047" width="9.140625" style="13"/>
    <col min="2048" max="2048" width="81.5703125" style="13" customWidth="1"/>
    <col min="2049" max="2049" width="1.7109375" style="13" customWidth="1"/>
    <col min="2050" max="2050" width="24" style="13" customWidth="1"/>
    <col min="2051" max="2051" width="17.42578125" style="13" customWidth="1"/>
    <col min="2052" max="2053" width="17" style="13" customWidth="1"/>
    <col min="2054" max="2303" width="9.140625" style="13"/>
    <col min="2304" max="2304" width="81.5703125" style="13" customWidth="1"/>
    <col min="2305" max="2305" width="1.7109375" style="13" customWidth="1"/>
    <col min="2306" max="2306" width="24" style="13" customWidth="1"/>
    <col min="2307" max="2307" width="17.42578125" style="13" customWidth="1"/>
    <col min="2308" max="2309" width="17" style="13" customWidth="1"/>
    <col min="2310" max="2559" width="9.140625" style="13"/>
    <col min="2560" max="2560" width="81.5703125" style="13" customWidth="1"/>
    <col min="2561" max="2561" width="1.7109375" style="13" customWidth="1"/>
    <col min="2562" max="2562" width="24" style="13" customWidth="1"/>
    <col min="2563" max="2563" width="17.42578125" style="13" customWidth="1"/>
    <col min="2564" max="2565" width="17" style="13" customWidth="1"/>
    <col min="2566" max="2815" width="9.140625" style="13"/>
    <col min="2816" max="2816" width="81.5703125" style="13" customWidth="1"/>
    <col min="2817" max="2817" width="1.7109375" style="13" customWidth="1"/>
    <col min="2818" max="2818" width="24" style="13" customWidth="1"/>
    <col min="2819" max="2819" width="17.42578125" style="13" customWidth="1"/>
    <col min="2820" max="2821" width="17" style="13" customWidth="1"/>
    <col min="2822" max="3071" width="9.140625" style="13"/>
    <col min="3072" max="3072" width="81.5703125" style="13" customWidth="1"/>
    <col min="3073" max="3073" width="1.7109375" style="13" customWidth="1"/>
    <col min="3074" max="3074" width="24" style="13" customWidth="1"/>
    <col min="3075" max="3075" width="17.42578125" style="13" customWidth="1"/>
    <col min="3076" max="3077" width="17" style="13" customWidth="1"/>
    <col min="3078" max="3327" width="9.140625" style="13"/>
    <col min="3328" max="3328" width="81.5703125" style="13" customWidth="1"/>
    <col min="3329" max="3329" width="1.7109375" style="13" customWidth="1"/>
    <col min="3330" max="3330" width="24" style="13" customWidth="1"/>
    <col min="3331" max="3331" width="17.42578125" style="13" customWidth="1"/>
    <col min="3332" max="3333" width="17" style="13" customWidth="1"/>
    <col min="3334" max="3583" width="9.140625" style="13"/>
    <col min="3584" max="3584" width="81.5703125" style="13" customWidth="1"/>
    <col min="3585" max="3585" width="1.7109375" style="13" customWidth="1"/>
    <col min="3586" max="3586" width="24" style="13" customWidth="1"/>
    <col min="3587" max="3587" width="17.42578125" style="13" customWidth="1"/>
    <col min="3588" max="3589" width="17" style="13" customWidth="1"/>
    <col min="3590" max="3839" width="9.140625" style="13"/>
    <col min="3840" max="3840" width="81.5703125" style="13" customWidth="1"/>
    <col min="3841" max="3841" width="1.7109375" style="13" customWidth="1"/>
    <col min="3842" max="3842" width="24" style="13" customWidth="1"/>
    <col min="3843" max="3843" width="17.42578125" style="13" customWidth="1"/>
    <col min="3844" max="3845" width="17" style="13" customWidth="1"/>
    <col min="3846" max="4095" width="9.140625" style="13"/>
    <col min="4096" max="4096" width="81.5703125" style="13" customWidth="1"/>
    <col min="4097" max="4097" width="1.7109375" style="13" customWidth="1"/>
    <col min="4098" max="4098" width="24" style="13" customWidth="1"/>
    <col min="4099" max="4099" width="17.42578125" style="13" customWidth="1"/>
    <col min="4100" max="4101" width="17" style="13" customWidth="1"/>
    <col min="4102" max="4351" width="9.140625" style="13"/>
    <col min="4352" max="4352" width="81.5703125" style="13" customWidth="1"/>
    <col min="4353" max="4353" width="1.7109375" style="13" customWidth="1"/>
    <col min="4354" max="4354" width="24" style="13" customWidth="1"/>
    <col min="4355" max="4355" width="17.42578125" style="13" customWidth="1"/>
    <col min="4356" max="4357" width="17" style="13" customWidth="1"/>
    <col min="4358" max="4607" width="9.140625" style="13"/>
    <col min="4608" max="4608" width="81.5703125" style="13" customWidth="1"/>
    <col min="4609" max="4609" width="1.7109375" style="13" customWidth="1"/>
    <col min="4610" max="4610" width="24" style="13" customWidth="1"/>
    <col min="4611" max="4611" width="17.42578125" style="13" customWidth="1"/>
    <col min="4612" max="4613" width="17" style="13" customWidth="1"/>
    <col min="4614" max="4863" width="9.140625" style="13"/>
    <col min="4864" max="4864" width="81.5703125" style="13" customWidth="1"/>
    <col min="4865" max="4865" width="1.7109375" style="13" customWidth="1"/>
    <col min="4866" max="4866" width="24" style="13" customWidth="1"/>
    <col min="4867" max="4867" width="17.42578125" style="13" customWidth="1"/>
    <col min="4868" max="4869" width="17" style="13" customWidth="1"/>
    <col min="4870" max="5119" width="9.140625" style="13"/>
    <col min="5120" max="5120" width="81.5703125" style="13" customWidth="1"/>
    <col min="5121" max="5121" width="1.7109375" style="13" customWidth="1"/>
    <col min="5122" max="5122" width="24" style="13" customWidth="1"/>
    <col min="5123" max="5123" width="17.42578125" style="13" customWidth="1"/>
    <col min="5124" max="5125" width="17" style="13" customWidth="1"/>
    <col min="5126" max="5375" width="9.140625" style="13"/>
    <col min="5376" max="5376" width="81.5703125" style="13" customWidth="1"/>
    <col min="5377" max="5377" width="1.7109375" style="13" customWidth="1"/>
    <col min="5378" max="5378" width="24" style="13" customWidth="1"/>
    <col min="5379" max="5379" width="17.42578125" style="13" customWidth="1"/>
    <col min="5380" max="5381" width="17" style="13" customWidth="1"/>
    <col min="5382" max="5631" width="9.140625" style="13"/>
    <col min="5632" max="5632" width="81.5703125" style="13" customWidth="1"/>
    <col min="5633" max="5633" width="1.7109375" style="13" customWidth="1"/>
    <col min="5634" max="5634" width="24" style="13" customWidth="1"/>
    <col min="5635" max="5635" width="17.42578125" style="13" customWidth="1"/>
    <col min="5636" max="5637" width="17" style="13" customWidth="1"/>
    <col min="5638" max="5887" width="9.140625" style="13"/>
    <col min="5888" max="5888" width="81.5703125" style="13" customWidth="1"/>
    <col min="5889" max="5889" width="1.7109375" style="13" customWidth="1"/>
    <col min="5890" max="5890" width="24" style="13" customWidth="1"/>
    <col min="5891" max="5891" width="17.42578125" style="13" customWidth="1"/>
    <col min="5892" max="5893" width="17" style="13" customWidth="1"/>
    <col min="5894" max="6143" width="9.140625" style="13"/>
    <col min="6144" max="6144" width="81.5703125" style="13" customWidth="1"/>
    <col min="6145" max="6145" width="1.7109375" style="13" customWidth="1"/>
    <col min="6146" max="6146" width="24" style="13" customWidth="1"/>
    <col min="6147" max="6147" width="17.42578125" style="13" customWidth="1"/>
    <col min="6148" max="6149" width="17" style="13" customWidth="1"/>
    <col min="6150" max="6399" width="9.140625" style="13"/>
    <col min="6400" max="6400" width="81.5703125" style="13" customWidth="1"/>
    <col min="6401" max="6401" width="1.7109375" style="13" customWidth="1"/>
    <col min="6402" max="6402" width="24" style="13" customWidth="1"/>
    <col min="6403" max="6403" width="17.42578125" style="13" customWidth="1"/>
    <col min="6404" max="6405" width="17" style="13" customWidth="1"/>
    <col min="6406" max="6655" width="9.140625" style="13"/>
    <col min="6656" max="6656" width="81.5703125" style="13" customWidth="1"/>
    <col min="6657" max="6657" width="1.7109375" style="13" customWidth="1"/>
    <col min="6658" max="6658" width="24" style="13" customWidth="1"/>
    <col min="6659" max="6659" width="17.42578125" style="13" customWidth="1"/>
    <col min="6660" max="6661" width="17" style="13" customWidth="1"/>
    <col min="6662" max="6911" width="9.140625" style="13"/>
    <col min="6912" max="6912" width="81.5703125" style="13" customWidth="1"/>
    <col min="6913" max="6913" width="1.7109375" style="13" customWidth="1"/>
    <col min="6914" max="6914" width="24" style="13" customWidth="1"/>
    <col min="6915" max="6915" width="17.42578125" style="13" customWidth="1"/>
    <col min="6916" max="6917" width="17" style="13" customWidth="1"/>
    <col min="6918" max="7167" width="9.140625" style="13"/>
    <col min="7168" max="7168" width="81.5703125" style="13" customWidth="1"/>
    <col min="7169" max="7169" width="1.7109375" style="13" customWidth="1"/>
    <col min="7170" max="7170" width="24" style="13" customWidth="1"/>
    <col min="7171" max="7171" width="17.42578125" style="13" customWidth="1"/>
    <col min="7172" max="7173" width="17" style="13" customWidth="1"/>
    <col min="7174" max="7423" width="9.140625" style="13"/>
    <col min="7424" max="7424" width="81.5703125" style="13" customWidth="1"/>
    <col min="7425" max="7425" width="1.7109375" style="13" customWidth="1"/>
    <col min="7426" max="7426" width="24" style="13" customWidth="1"/>
    <col min="7427" max="7427" width="17.42578125" style="13" customWidth="1"/>
    <col min="7428" max="7429" width="17" style="13" customWidth="1"/>
    <col min="7430" max="7679" width="9.140625" style="13"/>
    <col min="7680" max="7680" width="81.5703125" style="13" customWidth="1"/>
    <col min="7681" max="7681" width="1.7109375" style="13" customWidth="1"/>
    <col min="7682" max="7682" width="24" style="13" customWidth="1"/>
    <col min="7683" max="7683" width="17.42578125" style="13" customWidth="1"/>
    <col min="7684" max="7685" width="17" style="13" customWidth="1"/>
    <col min="7686" max="7935" width="9.140625" style="13"/>
    <col min="7936" max="7936" width="81.5703125" style="13" customWidth="1"/>
    <col min="7937" max="7937" width="1.7109375" style="13" customWidth="1"/>
    <col min="7938" max="7938" width="24" style="13" customWidth="1"/>
    <col min="7939" max="7939" width="17.42578125" style="13" customWidth="1"/>
    <col min="7940" max="7941" width="17" style="13" customWidth="1"/>
    <col min="7942" max="8191" width="9.140625" style="13"/>
    <col min="8192" max="8192" width="81.5703125" style="13" customWidth="1"/>
    <col min="8193" max="8193" width="1.7109375" style="13" customWidth="1"/>
    <col min="8194" max="8194" width="24" style="13" customWidth="1"/>
    <col min="8195" max="8195" width="17.42578125" style="13" customWidth="1"/>
    <col min="8196" max="8197" width="17" style="13" customWidth="1"/>
    <col min="8198" max="8447" width="9.140625" style="13"/>
    <col min="8448" max="8448" width="81.5703125" style="13" customWidth="1"/>
    <col min="8449" max="8449" width="1.7109375" style="13" customWidth="1"/>
    <col min="8450" max="8450" width="24" style="13" customWidth="1"/>
    <col min="8451" max="8451" width="17.42578125" style="13" customWidth="1"/>
    <col min="8452" max="8453" width="17" style="13" customWidth="1"/>
    <col min="8454" max="8703" width="9.140625" style="13"/>
    <col min="8704" max="8704" width="81.5703125" style="13" customWidth="1"/>
    <col min="8705" max="8705" width="1.7109375" style="13" customWidth="1"/>
    <col min="8706" max="8706" width="24" style="13" customWidth="1"/>
    <col min="8707" max="8707" width="17.42578125" style="13" customWidth="1"/>
    <col min="8708" max="8709" width="17" style="13" customWidth="1"/>
    <col min="8710" max="8959" width="9.140625" style="13"/>
    <col min="8960" max="8960" width="81.5703125" style="13" customWidth="1"/>
    <col min="8961" max="8961" width="1.7109375" style="13" customWidth="1"/>
    <col min="8962" max="8962" width="24" style="13" customWidth="1"/>
    <col min="8963" max="8963" width="17.42578125" style="13" customWidth="1"/>
    <col min="8964" max="8965" width="17" style="13" customWidth="1"/>
    <col min="8966" max="9215" width="9.140625" style="13"/>
    <col min="9216" max="9216" width="81.5703125" style="13" customWidth="1"/>
    <col min="9217" max="9217" width="1.7109375" style="13" customWidth="1"/>
    <col min="9218" max="9218" width="24" style="13" customWidth="1"/>
    <col min="9219" max="9219" width="17.42578125" style="13" customWidth="1"/>
    <col min="9220" max="9221" width="17" style="13" customWidth="1"/>
    <col min="9222" max="9471" width="9.140625" style="13"/>
    <col min="9472" max="9472" width="81.5703125" style="13" customWidth="1"/>
    <col min="9473" max="9473" width="1.7109375" style="13" customWidth="1"/>
    <col min="9474" max="9474" width="24" style="13" customWidth="1"/>
    <col min="9475" max="9475" width="17.42578125" style="13" customWidth="1"/>
    <col min="9476" max="9477" width="17" style="13" customWidth="1"/>
    <col min="9478" max="9727" width="9.140625" style="13"/>
    <col min="9728" max="9728" width="81.5703125" style="13" customWidth="1"/>
    <col min="9729" max="9729" width="1.7109375" style="13" customWidth="1"/>
    <col min="9730" max="9730" width="24" style="13" customWidth="1"/>
    <col min="9731" max="9731" width="17.42578125" style="13" customWidth="1"/>
    <col min="9732" max="9733" width="17" style="13" customWidth="1"/>
    <col min="9734" max="9983" width="9.140625" style="13"/>
    <col min="9984" max="9984" width="81.5703125" style="13" customWidth="1"/>
    <col min="9985" max="9985" width="1.7109375" style="13" customWidth="1"/>
    <col min="9986" max="9986" width="24" style="13" customWidth="1"/>
    <col min="9987" max="9987" width="17.42578125" style="13" customWidth="1"/>
    <col min="9988" max="9989" width="17" style="13" customWidth="1"/>
    <col min="9990" max="10239" width="9.140625" style="13"/>
    <col min="10240" max="10240" width="81.5703125" style="13" customWidth="1"/>
    <col min="10241" max="10241" width="1.7109375" style="13" customWidth="1"/>
    <col min="10242" max="10242" width="24" style="13" customWidth="1"/>
    <col min="10243" max="10243" width="17.42578125" style="13" customWidth="1"/>
    <col min="10244" max="10245" width="17" style="13" customWidth="1"/>
    <col min="10246" max="10495" width="9.140625" style="13"/>
    <col min="10496" max="10496" width="81.5703125" style="13" customWidth="1"/>
    <col min="10497" max="10497" width="1.7109375" style="13" customWidth="1"/>
    <col min="10498" max="10498" width="24" style="13" customWidth="1"/>
    <col min="10499" max="10499" width="17.42578125" style="13" customWidth="1"/>
    <col min="10500" max="10501" width="17" style="13" customWidth="1"/>
    <col min="10502" max="10751" width="9.140625" style="13"/>
    <col min="10752" max="10752" width="81.5703125" style="13" customWidth="1"/>
    <col min="10753" max="10753" width="1.7109375" style="13" customWidth="1"/>
    <col min="10754" max="10754" width="24" style="13" customWidth="1"/>
    <col min="10755" max="10755" width="17.42578125" style="13" customWidth="1"/>
    <col min="10756" max="10757" width="17" style="13" customWidth="1"/>
    <col min="10758" max="11007" width="9.140625" style="13"/>
    <col min="11008" max="11008" width="81.5703125" style="13" customWidth="1"/>
    <col min="11009" max="11009" width="1.7109375" style="13" customWidth="1"/>
    <col min="11010" max="11010" width="24" style="13" customWidth="1"/>
    <col min="11011" max="11011" width="17.42578125" style="13" customWidth="1"/>
    <col min="11012" max="11013" width="17" style="13" customWidth="1"/>
    <col min="11014" max="11263" width="9.140625" style="13"/>
    <col min="11264" max="11264" width="81.5703125" style="13" customWidth="1"/>
    <col min="11265" max="11265" width="1.7109375" style="13" customWidth="1"/>
    <col min="11266" max="11266" width="24" style="13" customWidth="1"/>
    <col min="11267" max="11267" width="17.42578125" style="13" customWidth="1"/>
    <col min="11268" max="11269" width="17" style="13" customWidth="1"/>
    <col min="11270" max="11519" width="9.140625" style="13"/>
    <col min="11520" max="11520" width="81.5703125" style="13" customWidth="1"/>
    <col min="11521" max="11521" width="1.7109375" style="13" customWidth="1"/>
    <col min="11522" max="11522" width="24" style="13" customWidth="1"/>
    <col min="11523" max="11523" width="17.42578125" style="13" customWidth="1"/>
    <col min="11524" max="11525" width="17" style="13" customWidth="1"/>
    <col min="11526" max="11775" width="9.140625" style="13"/>
    <col min="11776" max="11776" width="81.5703125" style="13" customWidth="1"/>
    <col min="11777" max="11777" width="1.7109375" style="13" customWidth="1"/>
    <col min="11778" max="11778" width="24" style="13" customWidth="1"/>
    <col min="11779" max="11779" width="17.42578125" style="13" customWidth="1"/>
    <col min="11780" max="11781" width="17" style="13" customWidth="1"/>
    <col min="11782" max="12031" width="9.140625" style="13"/>
    <col min="12032" max="12032" width="81.5703125" style="13" customWidth="1"/>
    <col min="12033" max="12033" width="1.7109375" style="13" customWidth="1"/>
    <col min="12034" max="12034" width="24" style="13" customWidth="1"/>
    <col min="12035" max="12035" width="17.42578125" style="13" customWidth="1"/>
    <col min="12036" max="12037" width="17" style="13" customWidth="1"/>
    <col min="12038" max="12287" width="9.140625" style="13"/>
    <col min="12288" max="12288" width="81.5703125" style="13" customWidth="1"/>
    <col min="12289" max="12289" width="1.7109375" style="13" customWidth="1"/>
    <col min="12290" max="12290" width="24" style="13" customWidth="1"/>
    <col min="12291" max="12291" width="17.42578125" style="13" customWidth="1"/>
    <col min="12292" max="12293" width="17" style="13" customWidth="1"/>
    <col min="12294" max="12543" width="9.140625" style="13"/>
    <col min="12544" max="12544" width="81.5703125" style="13" customWidth="1"/>
    <col min="12545" max="12545" width="1.7109375" style="13" customWidth="1"/>
    <col min="12546" max="12546" width="24" style="13" customWidth="1"/>
    <col min="12547" max="12547" width="17.42578125" style="13" customWidth="1"/>
    <col min="12548" max="12549" width="17" style="13" customWidth="1"/>
    <col min="12550" max="12799" width="9.140625" style="13"/>
    <col min="12800" max="12800" width="81.5703125" style="13" customWidth="1"/>
    <col min="12801" max="12801" width="1.7109375" style="13" customWidth="1"/>
    <col min="12802" max="12802" width="24" style="13" customWidth="1"/>
    <col min="12803" max="12803" width="17.42578125" style="13" customWidth="1"/>
    <col min="12804" max="12805" width="17" style="13" customWidth="1"/>
    <col min="12806" max="13055" width="9.140625" style="13"/>
    <col min="13056" max="13056" width="81.5703125" style="13" customWidth="1"/>
    <col min="13057" max="13057" width="1.7109375" style="13" customWidth="1"/>
    <col min="13058" max="13058" width="24" style="13" customWidth="1"/>
    <col min="13059" max="13059" width="17.42578125" style="13" customWidth="1"/>
    <col min="13060" max="13061" width="17" style="13" customWidth="1"/>
    <col min="13062" max="13311" width="9.140625" style="13"/>
    <col min="13312" max="13312" width="81.5703125" style="13" customWidth="1"/>
    <col min="13313" max="13313" width="1.7109375" style="13" customWidth="1"/>
    <col min="13314" max="13314" width="24" style="13" customWidth="1"/>
    <col min="13315" max="13315" width="17.42578125" style="13" customWidth="1"/>
    <col min="13316" max="13317" width="17" style="13" customWidth="1"/>
    <col min="13318" max="13567" width="9.140625" style="13"/>
    <col min="13568" max="13568" width="81.5703125" style="13" customWidth="1"/>
    <col min="13569" max="13569" width="1.7109375" style="13" customWidth="1"/>
    <col min="13570" max="13570" width="24" style="13" customWidth="1"/>
    <col min="13571" max="13571" width="17.42578125" style="13" customWidth="1"/>
    <col min="13572" max="13573" width="17" style="13" customWidth="1"/>
    <col min="13574" max="13823" width="9.140625" style="13"/>
    <col min="13824" max="13824" width="81.5703125" style="13" customWidth="1"/>
    <col min="13825" max="13825" width="1.7109375" style="13" customWidth="1"/>
    <col min="13826" max="13826" width="24" style="13" customWidth="1"/>
    <col min="13827" max="13827" width="17.42578125" style="13" customWidth="1"/>
    <col min="13828" max="13829" width="17" style="13" customWidth="1"/>
    <col min="13830" max="14079" width="9.140625" style="13"/>
    <col min="14080" max="14080" width="81.5703125" style="13" customWidth="1"/>
    <col min="14081" max="14081" width="1.7109375" style="13" customWidth="1"/>
    <col min="14082" max="14082" width="24" style="13" customWidth="1"/>
    <col min="14083" max="14083" width="17.42578125" style="13" customWidth="1"/>
    <col min="14084" max="14085" width="17" style="13" customWidth="1"/>
    <col min="14086" max="14335" width="9.140625" style="13"/>
    <col min="14336" max="14336" width="81.5703125" style="13" customWidth="1"/>
    <col min="14337" max="14337" width="1.7109375" style="13" customWidth="1"/>
    <col min="14338" max="14338" width="24" style="13" customWidth="1"/>
    <col min="14339" max="14339" width="17.42578125" style="13" customWidth="1"/>
    <col min="14340" max="14341" width="17" style="13" customWidth="1"/>
    <col min="14342" max="14591" width="9.140625" style="13"/>
    <col min="14592" max="14592" width="81.5703125" style="13" customWidth="1"/>
    <col min="14593" max="14593" width="1.7109375" style="13" customWidth="1"/>
    <col min="14594" max="14594" width="24" style="13" customWidth="1"/>
    <col min="14595" max="14595" width="17.42578125" style="13" customWidth="1"/>
    <col min="14596" max="14597" width="17" style="13" customWidth="1"/>
    <col min="14598" max="14847" width="9.140625" style="13"/>
    <col min="14848" max="14848" width="81.5703125" style="13" customWidth="1"/>
    <col min="14849" max="14849" width="1.7109375" style="13" customWidth="1"/>
    <col min="14850" max="14850" width="24" style="13" customWidth="1"/>
    <col min="14851" max="14851" width="17.42578125" style="13" customWidth="1"/>
    <col min="14852" max="14853" width="17" style="13" customWidth="1"/>
    <col min="14854" max="15103" width="9.140625" style="13"/>
    <col min="15104" max="15104" width="81.5703125" style="13" customWidth="1"/>
    <col min="15105" max="15105" width="1.7109375" style="13" customWidth="1"/>
    <col min="15106" max="15106" width="24" style="13" customWidth="1"/>
    <col min="15107" max="15107" width="17.42578125" style="13" customWidth="1"/>
    <col min="15108" max="15109" width="17" style="13" customWidth="1"/>
    <col min="15110" max="15359" width="9.140625" style="13"/>
    <col min="15360" max="15360" width="81.5703125" style="13" customWidth="1"/>
    <col min="15361" max="15361" width="1.7109375" style="13" customWidth="1"/>
    <col min="15362" max="15362" width="24" style="13" customWidth="1"/>
    <col min="15363" max="15363" width="17.42578125" style="13" customWidth="1"/>
    <col min="15364" max="15365" width="17" style="13" customWidth="1"/>
    <col min="15366" max="15615" width="9.140625" style="13"/>
    <col min="15616" max="15616" width="81.5703125" style="13" customWidth="1"/>
    <col min="15617" max="15617" width="1.7109375" style="13" customWidth="1"/>
    <col min="15618" max="15618" width="24" style="13" customWidth="1"/>
    <col min="15619" max="15619" width="17.42578125" style="13" customWidth="1"/>
    <col min="15620" max="15621" width="17" style="13" customWidth="1"/>
    <col min="15622" max="15871" width="9.140625" style="13"/>
    <col min="15872" max="15872" width="81.5703125" style="13" customWidth="1"/>
    <col min="15873" max="15873" width="1.7109375" style="13" customWidth="1"/>
    <col min="15874" max="15874" width="24" style="13" customWidth="1"/>
    <col min="15875" max="15875" width="17.42578125" style="13" customWidth="1"/>
    <col min="15876" max="15877" width="17" style="13" customWidth="1"/>
    <col min="15878" max="16127" width="9.140625" style="13"/>
    <col min="16128" max="16128" width="81.5703125" style="13" customWidth="1"/>
    <col min="16129" max="16129" width="1.7109375" style="13" customWidth="1"/>
    <col min="16130" max="16130" width="24" style="13" customWidth="1"/>
    <col min="16131" max="16131" width="17.42578125" style="13" customWidth="1"/>
    <col min="16132" max="16133" width="17" style="13" customWidth="1"/>
    <col min="16134" max="16384" width="9.140625" style="13"/>
  </cols>
  <sheetData>
    <row r="1" spans="1:5" ht="21" thickBot="1">
      <c r="A1" s="104" t="s">
        <v>46</v>
      </c>
      <c r="B1" s="104"/>
      <c r="C1" s="104"/>
      <c r="D1" s="104"/>
      <c r="E1" s="104"/>
    </row>
    <row r="2" spans="1:5" ht="20.25" thickBot="1">
      <c r="B2" s="15"/>
      <c r="C2" s="16" t="s">
        <v>47</v>
      </c>
      <c r="D2" s="17">
        <v>1.5072000000000001</v>
      </c>
      <c r="E2" s="18">
        <v>1.7174</v>
      </c>
    </row>
    <row r="3" spans="1:5" ht="43.5" customHeight="1">
      <c r="A3" s="19" t="s">
        <v>48</v>
      </c>
      <c r="B3" s="20" t="s">
        <v>49</v>
      </c>
      <c r="C3" s="21" t="s">
        <v>50</v>
      </c>
      <c r="D3" s="21" t="s">
        <v>51</v>
      </c>
      <c r="E3" s="22" t="s">
        <v>52</v>
      </c>
    </row>
    <row r="4" spans="1:5" s="26" customFormat="1">
      <c r="A4" s="23" t="s">
        <v>53</v>
      </c>
      <c r="B4" s="24">
        <v>9822069.6400000006</v>
      </c>
      <c r="C4" s="25">
        <v>4471831.2008000007</v>
      </c>
      <c r="D4" s="25">
        <v>3101754</v>
      </c>
      <c r="E4" s="25">
        <v>393196</v>
      </c>
    </row>
    <row r="5" spans="1:5" s="26" customFormat="1">
      <c r="A5" s="27" t="s">
        <v>54</v>
      </c>
      <c r="B5" s="28">
        <v>6341364.25</v>
      </c>
      <c r="C5" s="29">
        <v>1097400.8977999997</v>
      </c>
      <c r="D5" s="29">
        <v>3048454</v>
      </c>
      <c r="E5" s="29">
        <v>378091</v>
      </c>
    </row>
    <row r="6" spans="1:5" s="26" customFormat="1">
      <c r="A6" s="27" t="s">
        <v>55</v>
      </c>
      <c r="B6" s="28">
        <v>3480705.3899999997</v>
      </c>
      <c r="C6" s="29">
        <v>3374430.3029999998</v>
      </c>
      <c r="D6" s="29">
        <v>53300</v>
      </c>
      <c r="E6" s="29">
        <v>15105</v>
      </c>
    </row>
    <row r="7" spans="1:5" s="26" customFormat="1">
      <c r="A7" s="23" t="s">
        <v>56</v>
      </c>
      <c r="B7" s="30">
        <v>46081494.179999992</v>
      </c>
      <c r="C7" s="25">
        <v>10321990.623711988</v>
      </c>
      <c r="D7" s="25">
        <v>23390924.580000002</v>
      </c>
      <c r="E7" s="25">
        <v>273720.88</v>
      </c>
    </row>
    <row r="8" spans="1:5" s="26" customFormat="1">
      <c r="A8" s="27" t="s">
        <v>57</v>
      </c>
      <c r="B8" s="28">
        <v>20619893.759999998</v>
      </c>
      <c r="C8" s="29">
        <v>10321990.625419997</v>
      </c>
      <c r="D8" s="29">
        <v>6816949.4000000004</v>
      </c>
      <c r="E8" s="29">
        <v>13623.5</v>
      </c>
    </row>
    <row r="9" spans="1:5" s="26" customFormat="1">
      <c r="A9" s="27" t="s">
        <v>58</v>
      </c>
      <c r="B9" s="28">
        <v>512859.75</v>
      </c>
      <c r="C9" s="29">
        <v>0</v>
      </c>
      <c r="D9" s="29">
        <v>294801.96999999997</v>
      </c>
      <c r="E9" s="29">
        <v>39905.800000000003</v>
      </c>
    </row>
    <row r="10" spans="1:5" s="26" customFormat="1">
      <c r="A10" s="27" t="s">
        <v>59</v>
      </c>
      <c r="B10" s="28">
        <v>24948740.669999998</v>
      </c>
      <c r="C10" s="29">
        <v>0</v>
      </c>
      <c r="D10" s="29">
        <v>16279173.210000001</v>
      </c>
      <c r="E10" s="29">
        <v>220191.58</v>
      </c>
    </row>
    <row r="11" spans="1:5" s="26" customFormat="1">
      <c r="A11" s="23" t="s">
        <v>60</v>
      </c>
      <c r="B11" s="24">
        <v>372022099.86000001</v>
      </c>
      <c r="C11" s="31">
        <v>0</v>
      </c>
      <c r="D11" s="25">
        <v>246829949.48000002</v>
      </c>
      <c r="E11" s="25">
        <v>0</v>
      </c>
    </row>
    <row r="12" spans="1:5" s="26" customFormat="1">
      <c r="A12" s="23" t="s">
        <v>61</v>
      </c>
      <c r="B12" s="24">
        <v>0</v>
      </c>
      <c r="C12" s="25">
        <v>0</v>
      </c>
      <c r="D12" s="25">
        <v>0</v>
      </c>
      <c r="E12" s="25">
        <v>0</v>
      </c>
    </row>
    <row r="13" spans="1:5" s="26" customFormat="1">
      <c r="A13" s="23" t="s">
        <v>62</v>
      </c>
      <c r="B13" s="24">
        <v>220209978.71999997</v>
      </c>
      <c r="C13" s="25">
        <v>142546517.04493597</v>
      </c>
      <c r="D13" s="25">
        <v>51463501.249999993</v>
      </c>
      <c r="E13" s="25">
        <v>56872.36</v>
      </c>
    </row>
    <row r="14" spans="1:5">
      <c r="A14" s="27" t="s">
        <v>63</v>
      </c>
      <c r="B14" s="28">
        <v>213028476.53999996</v>
      </c>
      <c r="C14" s="29">
        <v>136859629.27636796</v>
      </c>
      <c r="D14" s="29">
        <v>50478873.529999994</v>
      </c>
      <c r="E14" s="29">
        <v>50709.84</v>
      </c>
    </row>
    <row r="15" spans="1:5">
      <c r="A15" s="27" t="s">
        <v>64</v>
      </c>
      <c r="B15" s="28">
        <v>7181502.1799999997</v>
      </c>
      <c r="C15" s="29">
        <v>5686887.7685679998</v>
      </c>
      <c r="D15" s="29">
        <v>984627.72</v>
      </c>
      <c r="E15" s="29">
        <v>6162.52</v>
      </c>
    </row>
    <row r="16" spans="1:5">
      <c r="A16" s="23" t="s">
        <v>65</v>
      </c>
      <c r="B16" s="24">
        <v>-7298403.1000000015</v>
      </c>
      <c r="C16" s="25">
        <v>-7298403.1000000015</v>
      </c>
      <c r="D16" s="25">
        <v>0</v>
      </c>
      <c r="E16" s="25">
        <v>0</v>
      </c>
    </row>
    <row r="17" spans="1:5">
      <c r="A17" s="23" t="s">
        <v>66</v>
      </c>
      <c r="B17" s="30">
        <v>7441535.5799999991</v>
      </c>
      <c r="C17" s="32">
        <v>3133445.8819859987</v>
      </c>
      <c r="D17" s="25">
        <v>2856202.35</v>
      </c>
      <c r="E17" s="25">
        <v>1875.81</v>
      </c>
    </row>
    <row r="18" spans="1:5">
      <c r="A18" s="33" t="s">
        <v>67</v>
      </c>
      <c r="B18" s="34">
        <v>1661686.6799999997</v>
      </c>
      <c r="C18" s="35">
        <v>1543636.8560339997</v>
      </c>
      <c r="D18" s="35">
        <v>76186.510000000009</v>
      </c>
      <c r="E18" s="35">
        <v>1875.81</v>
      </c>
    </row>
    <row r="19" spans="1:5">
      <c r="A19" s="33" t="s">
        <v>68</v>
      </c>
      <c r="B19" s="34">
        <v>2153879.92</v>
      </c>
      <c r="C19" s="35">
        <v>1589809.0388799999</v>
      </c>
      <c r="D19" s="35">
        <v>374250.85</v>
      </c>
      <c r="E19" s="35">
        <v>0</v>
      </c>
    </row>
    <row r="20" spans="1:5">
      <c r="A20" s="33" t="s">
        <v>69</v>
      </c>
      <c r="B20" s="34">
        <v>3625968.9799999995</v>
      </c>
      <c r="C20" s="36">
        <v>0</v>
      </c>
      <c r="D20" s="35">
        <v>2405764.9900000002</v>
      </c>
      <c r="E20" s="35">
        <v>0</v>
      </c>
    </row>
    <row r="21" spans="1:5">
      <c r="A21" s="23" t="s">
        <v>70</v>
      </c>
      <c r="B21" s="24">
        <v>-2153879.92</v>
      </c>
      <c r="C21" s="25">
        <v>-2153879.92</v>
      </c>
      <c r="D21" s="35">
        <v>0</v>
      </c>
      <c r="E21" s="25">
        <v>0</v>
      </c>
    </row>
    <row r="22" spans="1:5">
      <c r="A22" s="23" t="s">
        <v>71</v>
      </c>
      <c r="B22" s="24">
        <v>1517863.07</v>
      </c>
      <c r="C22" s="25">
        <v>1517863.07</v>
      </c>
      <c r="D22" s="25">
        <v>0</v>
      </c>
      <c r="E22" s="25">
        <v>0</v>
      </c>
    </row>
    <row r="23" spans="1:5">
      <c r="A23" s="37" t="s">
        <v>72</v>
      </c>
      <c r="B23" s="28">
        <v>1004463.0700000001</v>
      </c>
      <c r="C23" s="29">
        <v>1004463.0700000001</v>
      </c>
      <c r="D23" s="29">
        <v>0</v>
      </c>
      <c r="E23" s="29">
        <v>0</v>
      </c>
    </row>
    <row r="24" spans="1:5">
      <c r="A24" s="37" t="s">
        <v>73</v>
      </c>
      <c r="B24" s="28">
        <v>513400</v>
      </c>
      <c r="C24" s="29">
        <v>513400</v>
      </c>
      <c r="D24" s="29">
        <v>0</v>
      </c>
      <c r="E24" s="29">
        <v>0</v>
      </c>
    </row>
    <row r="25" spans="1:5">
      <c r="A25" s="23" t="s">
        <v>74</v>
      </c>
      <c r="B25" s="24">
        <v>-1252081.0699999998</v>
      </c>
      <c r="C25" s="25">
        <v>-1252081.0699999998</v>
      </c>
      <c r="D25" s="25">
        <v>0</v>
      </c>
      <c r="E25" s="25">
        <v>0</v>
      </c>
    </row>
    <row r="26" spans="1:5" s="26" customFormat="1">
      <c r="A26" s="23" t="s">
        <v>75</v>
      </c>
      <c r="B26" s="24">
        <v>5790380</v>
      </c>
      <c r="C26" s="25">
        <v>5790380</v>
      </c>
      <c r="D26" s="25">
        <v>0</v>
      </c>
      <c r="E26" s="25">
        <v>0</v>
      </c>
    </row>
    <row r="27" spans="1:5" s="26" customFormat="1">
      <c r="A27" s="23" t="s">
        <v>76</v>
      </c>
      <c r="B27" s="24">
        <v>1057750.2600000002</v>
      </c>
      <c r="C27" s="25">
        <v>1057750.2600000002</v>
      </c>
      <c r="D27" s="25">
        <v>0</v>
      </c>
      <c r="E27" s="25">
        <v>0</v>
      </c>
    </row>
    <row r="28" spans="1:5" s="26" customFormat="1">
      <c r="A28" s="23" t="s">
        <v>77</v>
      </c>
      <c r="B28" s="24">
        <v>933015.08000000007</v>
      </c>
      <c r="C28" s="25">
        <v>933015.08000000007</v>
      </c>
      <c r="D28" s="25">
        <v>0</v>
      </c>
      <c r="E28" s="25">
        <v>0</v>
      </c>
    </row>
    <row r="29" spans="1:5" s="26" customFormat="1">
      <c r="A29" s="38" t="s">
        <v>78</v>
      </c>
      <c r="B29" s="24">
        <v>1285604.5399999998</v>
      </c>
      <c r="C29" s="25">
        <v>1215639.8699319998</v>
      </c>
      <c r="D29" s="25">
        <v>43170.75</v>
      </c>
      <c r="E29" s="25">
        <v>2851.82</v>
      </c>
    </row>
    <row r="30" spans="1:5" s="26" customFormat="1">
      <c r="A30" s="38" t="s">
        <v>79</v>
      </c>
      <c r="B30" s="24">
        <v>2249892.84</v>
      </c>
      <c r="C30" s="25">
        <v>1788226.6583039998</v>
      </c>
      <c r="D30" s="25">
        <v>306307.18</v>
      </c>
      <c r="E30" s="25">
        <v>0</v>
      </c>
    </row>
    <row r="31" spans="1:5" s="26" customFormat="1">
      <c r="A31" s="39" t="s">
        <v>80</v>
      </c>
      <c r="B31" s="40">
        <v>657707319.68000007</v>
      </c>
      <c r="C31" s="40">
        <v>162072295.59966999</v>
      </c>
      <c r="D31" s="40">
        <v>327991809.59000003</v>
      </c>
      <c r="E31" s="40">
        <v>728516.87</v>
      </c>
    </row>
    <row r="32" spans="1:5">
      <c r="A32" s="41"/>
      <c r="B32" s="42">
        <v>0</v>
      </c>
      <c r="C32" s="43">
        <v>118963.17</v>
      </c>
      <c r="D32" s="43">
        <v>653303347.97000003</v>
      </c>
      <c r="E32" s="43"/>
    </row>
    <row r="33" spans="1:5" s="46" customFormat="1" ht="40.5" customHeight="1">
      <c r="A33" s="19" t="s">
        <v>81</v>
      </c>
      <c r="B33" s="44" t="s">
        <v>49</v>
      </c>
      <c r="C33" s="45" t="s">
        <v>50</v>
      </c>
      <c r="D33" s="45" t="s">
        <v>51</v>
      </c>
      <c r="E33" s="45" t="s">
        <v>52</v>
      </c>
    </row>
    <row r="34" spans="1:5" s="26" customFormat="1">
      <c r="A34" s="23" t="s">
        <v>82</v>
      </c>
      <c r="B34" s="24">
        <v>570144743.53566408</v>
      </c>
      <c r="C34" s="25">
        <v>91239141.699012056</v>
      </c>
      <c r="D34" s="25">
        <v>317149189.81</v>
      </c>
      <c r="E34" s="25">
        <v>508127.3</v>
      </c>
    </row>
    <row r="35" spans="1:5">
      <c r="A35" s="37" t="s">
        <v>83</v>
      </c>
      <c r="B35" s="28">
        <v>79744557.615664005</v>
      </c>
      <c r="C35" s="29">
        <v>15379331.563777991</v>
      </c>
      <c r="D35" s="29">
        <v>42337054.760000005</v>
      </c>
      <c r="E35" s="29">
        <v>308100.61</v>
      </c>
    </row>
    <row r="36" spans="1:5">
      <c r="A36" s="37" t="s">
        <v>84</v>
      </c>
      <c r="B36" s="47">
        <v>416555385.79000002</v>
      </c>
      <c r="C36" s="29">
        <v>2015010.0052339826</v>
      </c>
      <c r="D36" s="29">
        <v>274812135.05000001</v>
      </c>
      <c r="E36" s="29">
        <v>200026.69</v>
      </c>
    </row>
    <row r="37" spans="1:5">
      <c r="A37" s="37" t="s">
        <v>85</v>
      </c>
      <c r="B37" s="47">
        <v>73844800.129999995</v>
      </c>
      <c r="C37" s="29">
        <v>73844800.129999995</v>
      </c>
      <c r="D37" s="29">
        <v>0</v>
      </c>
      <c r="E37" s="29">
        <v>0</v>
      </c>
    </row>
    <row r="38" spans="1:5">
      <c r="A38" s="38" t="s">
        <v>86</v>
      </c>
      <c r="B38" s="24">
        <v>3031541.96</v>
      </c>
      <c r="C38" s="25">
        <v>120206.53151999981</v>
      </c>
      <c r="D38" s="25">
        <v>1930678.1400000001</v>
      </c>
      <c r="E38" s="25">
        <v>825.28</v>
      </c>
    </row>
    <row r="39" spans="1:5">
      <c r="A39" s="38" t="s">
        <v>87</v>
      </c>
      <c r="B39" s="24">
        <v>917582.55999999982</v>
      </c>
      <c r="C39" s="25">
        <v>917582.55999999982</v>
      </c>
      <c r="D39" s="25">
        <v>0</v>
      </c>
      <c r="E39" s="25">
        <v>0</v>
      </c>
    </row>
    <row r="40" spans="1:5">
      <c r="A40" s="38" t="s">
        <v>88</v>
      </c>
      <c r="B40" s="24">
        <v>1016899.0099999998</v>
      </c>
      <c r="C40" s="25">
        <v>385968.90405799967</v>
      </c>
      <c r="D40" s="25">
        <v>211664.21</v>
      </c>
      <c r="E40" s="25">
        <v>181617.45</v>
      </c>
    </row>
    <row r="41" spans="1:5" s="26" customFormat="1">
      <c r="A41" s="23" t="s">
        <v>89</v>
      </c>
      <c r="B41" s="24">
        <v>1475108.7500000009</v>
      </c>
      <c r="C41" s="25">
        <v>1420539.9299920073</v>
      </c>
      <c r="D41" s="25">
        <v>13477.269999995828</v>
      </c>
      <c r="E41" s="25">
        <v>19946.36</v>
      </c>
    </row>
    <row r="42" spans="1:5" s="26" customFormat="1">
      <c r="A42" s="23" t="s">
        <v>90</v>
      </c>
      <c r="B42" s="24">
        <v>81121443.859999999</v>
      </c>
      <c r="C42" s="25">
        <v>81121443.859999999</v>
      </c>
      <c r="D42" s="25">
        <v>0</v>
      </c>
      <c r="E42" s="25">
        <v>0</v>
      </c>
    </row>
    <row r="43" spans="1:5" s="26" customFormat="1">
      <c r="A43" s="37" t="s">
        <v>91</v>
      </c>
      <c r="B43" s="24">
        <v>60000000</v>
      </c>
      <c r="C43" s="25">
        <v>60000000</v>
      </c>
      <c r="D43" s="25">
        <v>0</v>
      </c>
      <c r="E43" s="25">
        <v>0</v>
      </c>
    </row>
    <row r="44" spans="1:5" s="26" customFormat="1">
      <c r="A44" s="37" t="s">
        <v>92</v>
      </c>
      <c r="B44" s="24">
        <v>13124476.559999999</v>
      </c>
      <c r="C44" s="25">
        <v>13124476.559999999</v>
      </c>
      <c r="D44" s="25">
        <v>0</v>
      </c>
      <c r="E44" s="25">
        <v>0</v>
      </c>
    </row>
    <row r="45" spans="1:5" s="26" customFormat="1">
      <c r="A45" s="37" t="s">
        <v>93</v>
      </c>
      <c r="B45" s="24">
        <v>3474032.4200000018</v>
      </c>
      <c r="C45" s="25">
        <v>3474032.4200000018</v>
      </c>
      <c r="D45" s="25">
        <v>0</v>
      </c>
      <c r="E45" s="25">
        <v>0</v>
      </c>
    </row>
    <row r="46" spans="1:5" s="26" customFormat="1">
      <c r="A46" s="37" t="s">
        <v>94</v>
      </c>
      <c r="B46" s="24">
        <v>4522934.88</v>
      </c>
      <c r="C46" s="25">
        <v>4522934.88</v>
      </c>
      <c r="D46" s="25">
        <v>0</v>
      </c>
      <c r="E46" s="25">
        <v>0</v>
      </c>
    </row>
    <row r="47" spans="1:5" s="26" customFormat="1">
      <c r="A47" s="39" t="s">
        <v>95</v>
      </c>
      <c r="B47" s="40">
        <v>657707319.67566407</v>
      </c>
      <c r="C47" s="40">
        <v>175204883.48458216</v>
      </c>
      <c r="D47" s="40">
        <v>319305009.42999995</v>
      </c>
      <c r="E47" s="40">
        <v>710516.39000000013</v>
      </c>
    </row>
    <row r="48" spans="1:5" ht="19.5">
      <c r="A48" s="48"/>
      <c r="B48" s="49"/>
      <c r="C48" s="49"/>
      <c r="D48" s="49"/>
      <c r="E48" s="49"/>
    </row>
    <row r="49" spans="1:5" ht="19.5">
      <c r="A49" s="48"/>
      <c r="B49" s="49"/>
      <c r="C49" s="49"/>
      <c r="D49" s="49"/>
      <c r="E49" s="49"/>
    </row>
    <row r="50" spans="1:5">
      <c r="A50" s="105" t="s">
        <v>96</v>
      </c>
      <c r="B50" s="105"/>
      <c r="C50" s="105"/>
      <c r="D50" s="105"/>
      <c r="E50" s="105"/>
    </row>
    <row r="51" spans="1:5" ht="37.5">
      <c r="A51" s="50"/>
      <c r="B51" s="20" t="s">
        <v>49</v>
      </c>
      <c r="C51" s="20" t="s">
        <v>50</v>
      </c>
      <c r="D51" s="20" t="s">
        <v>51</v>
      </c>
      <c r="E51" s="20" t="s">
        <v>52</v>
      </c>
    </row>
    <row r="52" spans="1:5" ht="19.5" customHeight="1">
      <c r="A52" s="51" t="s">
        <v>97</v>
      </c>
      <c r="B52" s="52">
        <v>12376125.420000002</v>
      </c>
      <c r="C52" s="53">
        <v>8804685.3488620017</v>
      </c>
      <c r="D52" s="54">
        <v>2340704.5099999998</v>
      </c>
      <c r="E52" s="54">
        <v>25346.59</v>
      </c>
    </row>
    <row r="53" spans="1:5" ht="19.5" customHeight="1">
      <c r="A53" s="55" t="s">
        <v>98</v>
      </c>
      <c r="B53" s="30">
        <v>30032165.850000001</v>
      </c>
      <c r="C53" s="53">
        <v>27845000</v>
      </c>
      <c r="D53" s="54">
        <v>134000</v>
      </c>
      <c r="E53" s="54">
        <v>1100000</v>
      </c>
    </row>
    <row r="54" spans="1:5" ht="19.5" customHeight="1">
      <c r="A54" s="55" t="s">
        <v>99</v>
      </c>
      <c r="B54" s="30">
        <v>1864151.7</v>
      </c>
      <c r="C54" s="53">
        <v>0</v>
      </c>
      <c r="D54" s="54">
        <v>717805.2</v>
      </c>
      <c r="E54" s="54">
        <v>455500</v>
      </c>
    </row>
    <row r="55" spans="1:5" ht="19.5" customHeight="1">
      <c r="A55" s="55" t="s">
        <v>100</v>
      </c>
      <c r="B55" s="30">
        <v>1225414</v>
      </c>
      <c r="C55" s="53">
        <v>1225414</v>
      </c>
      <c r="D55" s="54">
        <v>0</v>
      </c>
      <c r="E55" s="54">
        <v>0</v>
      </c>
    </row>
    <row r="56" spans="1:5" ht="19.5">
      <c r="A56" s="56"/>
    </row>
    <row r="57" spans="1:5" ht="19.5">
      <c r="A57" s="56"/>
    </row>
    <row r="58" spans="1:5" s="58" customFormat="1" ht="18.75" customHeight="1">
      <c r="A58" s="57" t="s">
        <v>101</v>
      </c>
      <c r="B58" s="102" t="s">
        <v>102</v>
      </c>
      <c r="C58" s="103"/>
    </row>
    <row r="59" spans="1:5" s="58" customFormat="1">
      <c r="A59" s="10" t="s">
        <v>23</v>
      </c>
      <c r="B59" s="96">
        <v>6329691.1900000004</v>
      </c>
      <c r="C59" s="97"/>
    </row>
    <row r="60" spans="1:5" s="58" customFormat="1">
      <c r="A60" s="59" t="s">
        <v>24</v>
      </c>
      <c r="B60" s="98">
        <v>3449231.4400000004</v>
      </c>
      <c r="C60" s="99"/>
    </row>
    <row r="61" spans="1:5" s="58" customFormat="1">
      <c r="A61" s="60" t="s">
        <v>25</v>
      </c>
      <c r="B61" s="98">
        <v>121357.95</v>
      </c>
      <c r="C61" s="99"/>
    </row>
    <row r="62" spans="1:5" s="58" customFormat="1">
      <c r="A62" s="59" t="s">
        <v>26</v>
      </c>
      <c r="B62" s="98">
        <v>2759101.8</v>
      </c>
      <c r="C62" s="99"/>
    </row>
    <row r="63" spans="1:5" s="58" customFormat="1">
      <c r="A63" s="59" t="s">
        <v>103</v>
      </c>
      <c r="B63" s="98">
        <v>0</v>
      </c>
      <c r="C63" s="99"/>
    </row>
    <row r="64" spans="1:5" s="58" customFormat="1">
      <c r="A64" s="59" t="s">
        <v>104</v>
      </c>
      <c r="B64" s="98">
        <v>0</v>
      </c>
      <c r="C64" s="99"/>
    </row>
    <row r="65" spans="1:3" s="58" customFormat="1">
      <c r="A65" s="61" t="s">
        <v>105</v>
      </c>
      <c r="B65" s="96">
        <v>2630995.7999999998</v>
      </c>
      <c r="C65" s="97"/>
    </row>
    <row r="66" spans="1:3" s="62" customFormat="1">
      <c r="A66" s="59" t="s">
        <v>106</v>
      </c>
      <c r="B66" s="98">
        <v>121373.79999999999</v>
      </c>
      <c r="C66" s="99"/>
    </row>
    <row r="67" spans="1:3" s="58" customFormat="1">
      <c r="A67" s="59" t="s">
        <v>107</v>
      </c>
      <c r="B67" s="98">
        <v>261067.39999999997</v>
      </c>
      <c r="C67" s="99"/>
    </row>
    <row r="68" spans="1:3" s="58" customFormat="1">
      <c r="A68" s="59" t="s">
        <v>108</v>
      </c>
      <c r="B68" s="98">
        <v>7494.37</v>
      </c>
      <c r="C68" s="99"/>
    </row>
    <row r="69" spans="1:3" s="58" customFormat="1">
      <c r="A69" s="59" t="s">
        <v>109</v>
      </c>
      <c r="B69" s="98">
        <v>376043.54000000004</v>
      </c>
      <c r="C69" s="99"/>
    </row>
    <row r="70" spans="1:3" s="58" customFormat="1">
      <c r="A70" s="59" t="s">
        <v>110</v>
      </c>
      <c r="B70" s="98">
        <v>211214.16</v>
      </c>
      <c r="C70" s="99"/>
    </row>
    <row r="71" spans="1:3" s="58" customFormat="1">
      <c r="A71" s="59" t="s">
        <v>111</v>
      </c>
      <c r="B71" s="98">
        <v>17937.09</v>
      </c>
      <c r="C71" s="99"/>
    </row>
    <row r="72" spans="1:3" s="58" customFormat="1">
      <c r="A72" s="59" t="s">
        <v>112</v>
      </c>
      <c r="B72" s="98">
        <v>16642.75</v>
      </c>
      <c r="C72" s="99"/>
    </row>
    <row r="73" spans="1:3" s="58" customFormat="1">
      <c r="A73" s="59" t="s">
        <v>113</v>
      </c>
      <c r="B73" s="98">
        <v>1007774.2</v>
      </c>
      <c r="C73" s="99"/>
    </row>
    <row r="74" spans="1:3" s="58" customFormat="1">
      <c r="A74" s="59" t="s">
        <v>114</v>
      </c>
      <c r="B74" s="98">
        <v>611448.49</v>
      </c>
      <c r="C74" s="99"/>
    </row>
    <row r="75" spans="1:3" s="58" customFormat="1">
      <c r="A75" s="63" t="s">
        <v>115</v>
      </c>
      <c r="B75" s="96">
        <v>0</v>
      </c>
      <c r="C75" s="97"/>
    </row>
    <row r="76" spans="1:3" s="58" customFormat="1">
      <c r="A76" s="64" t="s">
        <v>116</v>
      </c>
      <c r="B76" s="96">
        <v>0</v>
      </c>
      <c r="C76" s="97"/>
    </row>
    <row r="77" spans="1:3" s="58" customFormat="1">
      <c r="A77" s="61" t="s">
        <v>117</v>
      </c>
      <c r="B77" s="96">
        <v>730458.01</v>
      </c>
      <c r="C77" s="97"/>
    </row>
    <row r="78" spans="1:3" s="58" customFormat="1">
      <c r="A78" s="61" t="s">
        <v>118</v>
      </c>
      <c r="B78" s="96">
        <v>447</v>
      </c>
      <c r="C78" s="97"/>
    </row>
    <row r="79" spans="1:3" s="58" customFormat="1" ht="21" customHeight="1">
      <c r="A79" s="65" t="s">
        <v>119</v>
      </c>
      <c r="B79" s="100">
        <v>9691592</v>
      </c>
      <c r="C79" s="101"/>
    </row>
    <row r="80" spans="1:3" s="58" customFormat="1" ht="31.5" customHeight="1">
      <c r="A80" s="66" t="s">
        <v>120</v>
      </c>
      <c r="B80" s="102" t="s">
        <v>102</v>
      </c>
      <c r="C80" s="103"/>
    </row>
    <row r="81" spans="1:3" s="58" customFormat="1">
      <c r="A81" s="10" t="s">
        <v>27</v>
      </c>
      <c r="B81" s="96">
        <v>2737631.85</v>
      </c>
      <c r="C81" s="97"/>
    </row>
    <row r="82" spans="1:3" s="58" customFormat="1">
      <c r="A82" s="11" t="s">
        <v>28</v>
      </c>
      <c r="B82" s="98">
        <v>2410900.92</v>
      </c>
      <c r="C82" s="99"/>
    </row>
    <row r="83" spans="1:3" s="58" customFormat="1">
      <c r="A83" s="11" t="s">
        <v>29</v>
      </c>
      <c r="B83" s="98">
        <v>326730.93</v>
      </c>
      <c r="C83" s="99"/>
    </row>
    <row r="84" spans="1:3" s="58" customFormat="1">
      <c r="A84" s="11" t="s">
        <v>121</v>
      </c>
      <c r="B84" s="98">
        <v>0</v>
      </c>
      <c r="C84" s="99"/>
    </row>
    <row r="85" spans="1:3" s="58" customFormat="1">
      <c r="A85" s="61" t="s">
        <v>122</v>
      </c>
      <c r="B85" s="96">
        <v>358755.88000000006</v>
      </c>
      <c r="C85" s="97"/>
    </row>
    <row r="86" spans="1:3" s="58" customFormat="1">
      <c r="A86" s="67" t="s">
        <v>123</v>
      </c>
      <c r="B86" s="98">
        <v>19719.189999999999</v>
      </c>
      <c r="C86" s="99"/>
    </row>
    <row r="87" spans="1:3" s="58" customFormat="1">
      <c r="A87" s="67" t="s">
        <v>124</v>
      </c>
      <c r="B87" s="98">
        <v>27821.27</v>
      </c>
      <c r="C87" s="99"/>
    </row>
    <row r="88" spans="1:3" s="58" customFormat="1">
      <c r="A88" s="67" t="s">
        <v>125</v>
      </c>
      <c r="B88" s="98">
        <v>299415.42000000004</v>
      </c>
      <c r="C88" s="99"/>
    </row>
    <row r="89" spans="1:3" s="58" customFormat="1">
      <c r="A89" s="67" t="s">
        <v>126</v>
      </c>
      <c r="B89" s="98">
        <v>0</v>
      </c>
      <c r="C89" s="99"/>
    </row>
    <row r="90" spans="1:3" s="58" customFormat="1">
      <c r="A90" s="67" t="s">
        <v>127</v>
      </c>
      <c r="B90" s="98">
        <v>0</v>
      </c>
      <c r="C90" s="99"/>
    </row>
    <row r="91" spans="1:3" s="58" customFormat="1">
      <c r="A91" s="11" t="s">
        <v>128</v>
      </c>
      <c r="B91" s="98">
        <v>11800</v>
      </c>
      <c r="C91" s="99"/>
    </row>
    <row r="92" spans="1:3" s="58" customFormat="1">
      <c r="A92" s="68" t="s">
        <v>129</v>
      </c>
      <c r="B92" s="98">
        <v>0</v>
      </c>
      <c r="C92" s="99"/>
    </row>
    <row r="93" spans="1:3" s="58" customFormat="1">
      <c r="A93" s="69" t="s">
        <v>130</v>
      </c>
      <c r="B93" s="96">
        <v>1071636.4200000002</v>
      </c>
      <c r="C93" s="97"/>
    </row>
    <row r="94" spans="1:3" s="58" customFormat="1">
      <c r="A94" s="11" t="s">
        <v>131</v>
      </c>
      <c r="B94" s="98">
        <v>857765.78</v>
      </c>
      <c r="C94" s="99"/>
    </row>
    <row r="95" spans="1:3" s="58" customFormat="1">
      <c r="A95" s="11" t="s">
        <v>132</v>
      </c>
      <c r="B95" s="98">
        <v>0</v>
      </c>
      <c r="C95" s="99"/>
    </row>
    <row r="96" spans="1:3" s="58" customFormat="1">
      <c r="A96" s="11" t="s">
        <v>133</v>
      </c>
      <c r="B96" s="98">
        <v>0</v>
      </c>
      <c r="C96" s="99"/>
    </row>
    <row r="97" spans="1:3" s="58" customFormat="1">
      <c r="A97" s="11" t="s">
        <v>134</v>
      </c>
      <c r="B97" s="98">
        <v>189047.55</v>
      </c>
      <c r="C97" s="99"/>
    </row>
    <row r="98" spans="1:3" s="58" customFormat="1">
      <c r="A98" s="11" t="s">
        <v>135</v>
      </c>
      <c r="B98" s="98">
        <v>0</v>
      </c>
      <c r="C98" s="99"/>
    </row>
    <row r="99" spans="1:3" s="58" customFormat="1">
      <c r="A99" s="11" t="s">
        <v>136</v>
      </c>
      <c r="B99" s="98">
        <v>2920.84</v>
      </c>
      <c r="C99" s="99"/>
    </row>
    <row r="100" spans="1:3" s="58" customFormat="1">
      <c r="A100" s="11" t="s">
        <v>137</v>
      </c>
      <c r="B100" s="98">
        <v>20334.48</v>
      </c>
      <c r="C100" s="99"/>
    </row>
    <row r="101" spans="1:3" s="58" customFormat="1">
      <c r="A101" s="11" t="s">
        <v>138</v>
      </c>
      <c r="B101" s="98">
        <v>1567.7700000000004</v>
      </c>
      <c r="C101" s="99"/>
    </row>
    <row r="102" spans="1:3" s="58" customFormat="1">
      <c r="A102" s="69" t="s">
        <v>139</v>
      </c>
      <c r="B102" s="96">
        <v>252974.74000000002</v>
      </c>
      <c r="C102" s="97"/>
    </row>
    <row r="103" spans="1:3" s="58" customFormat="1">
      <c r="A103" s="69" t="s">
        <v>140</v>
      </c>
      <c r="B103" s="96">
        <v>921557.1399999999</v>
      </c>
      <c r="C103" s="97"/>
    </row>
    <row r="104" spans="1:3" s="58" customFormat="1">
      <c r="A104" s="11" t="s">
        <v>141</v>
      </c>
      <c r="B104" s="98">
        <v>195005.67999999996</v>
      </c>
      <c r="C104" s="99"/>
    </row>
    <row r="105" spans="1:3" s="58" customFormat="1">
      <c r="A105" s="11" t="s">
        <v>142</v>
      </c>
      <c r="B105" s="98">
        <v>124504.93</v>
      </c>
      <c r="C105" s="99"/>
    </row>
    <row r="106" spans="1:3" s="58" customFormat="1">
      <c r="A106" s="11" t="s">
        <v>143</v>
      </c>
      <c r="B106" s="98">
        <v>117523.63</v>
      </c>
      <c r="C106" s="99"/>
    </row>
    <row r="107" spans="1:3" s="58" customFormat="1">
      <c r="A107" s="11" t="s">
        <v>144</v>
      </c>
      <c r="B107" s="98">
        <v>2371.46</v>
      </c>
      <c r="C107" s="99"/>
    </row>
    <row r="108" spans="1:3" s="58" customFormat="1">
      <c r="A108" s="11" t="s">
        <v>145</v>
      </c>
      <c r="B108" s="98">
        <v>196415.62</v>
      </c>
      <c r="C108" s="99"/>
    </row>
    <row r="109" spans="1:3" s="58" customFormat="1">
      <c r="A109" s="11" t="s">
        <v>146</v>
      </c>
      <c r="B109" s="98">
        <v>195124.44</v>
      </c>
      <c r="C109" s="99"/>
    </row>
    <row r="110" spans="1:3" s="58" customFormat="1">
      <c r="A110" s="11" t="s">
        <v>147</v>
      </c>
      <c r="B110" s="98">
        <v>5344.9400000000005</v>
      </c>
      <c r="C110" s="99"/>
    </row>
    <row r="111" spans="1:3" s="58" customFormat="1">
      <c r="A111" s="11" t="s">
        <v>148</v>
      </c>
      <c r="B111" s="98">
        <v>85266.44</v>
      </c>
      <c r="C111" s="99"/>
    </row>
    <row r="112" spans="1:3" s="58" customFormat="1">
      <c r="A112" s="69" t="s">
        <v>149</v>
      </c>
      <c r="B112" s="96">
        <v>0</v>
      </c>
      <c r="C112" s="97"/>
    </row>
    <row r="113" spans="1:3" s="58" customFormat="1">
      <c r="A113" s="70" t="s">
        <v>150</v>
      </c>
      <c r="B113" s="96">
        <v>0</v>
      </c>
      <c r="C113" s="97"/>
    </row>
    <row r="114" spans="1:3" s="58" customFormat="1">
      <c r="A114" s="64" t="s">
        <v>151</v>
      </c>
      <c r="B114" s="96">
        <v>1599.83</v>
      </c>
      <c r="C114" s="97"/>
    </row>
    <row r="115" spans="1:3" s="58" customFormat="1">
      <c r="A115" s="64" t="s">
        <v>152</v>
      </c>
      <c r="B115" s="96">
        <v>52827.5</v>
      </c>
      <c r="C115" s="97"/>
    </row>
    <row r="116" spans="1:3" s="58" customFormat="1">
      <c r="A116" s="64" t="s">
        <v>153</v>
      </c>
      <c r="B116" s="96">
        <v>894.44</v>
      </c>
      <c r="C116" s="97"/>
    </row>
    <row r="117" spans="1:3" s="58" customFormat="1">
      <c r="A117" s="70" t="s">
        <v>154</v>
      </c>
      <c r="B117" s="96">
        <v>65281.779999999984</v>
      </c>
      <c r="C117" s="97"/>
    </row>
    <row r="118" spans="1:3" s="58" customFormat="1">
      <c r="A118" s="71" t="s">
        <v>155</v>
      </c>
      <c r="B118" s="94">
        <v>5463159.5800000001</v>
      </c>
      <c r="C118" s="95"/>
    </row>
    <row r="119" spans="1:3" s="58" customFormat="1">
      <c r="A119" s="72" t="s">
        <v>156</v>
      </c>
      <c r="B119" s="94">
        <v>4228432.42</v>
      </c>
      <c r="C119" s="95"/>
    </row>
    <row r="120" spans="1:3" s="58" customFormat="1">
      <c r="A120" s="70" t="s">
        <v>157</v>
      </c>
      <c r="B120" s="96">
        <v>754400</v>
      </c>
      <c r="C120" s="95"/>
    </row>
    <row r="121" spans="1:3" s="62" customFormat="1">
      <c r="A121" s="66" t="s">
        <v>158</v>
      </c>
      <c r="B121" s="94">
        <v>3474032.42</v>
      </c>
      <c r="C121" s="95"/>
    </row>
    <row r="122" spans="1:3" s="62" customFormat="1" ht="10.5" customHeight="1">
      <c r="A122" s="14"/>
      <c r="B122" s="13"/>
      <c r="C122" s="13"/>
    </row>
    <row r="123" spans="1:3" ht="19.5">
      <c r="A123" s="73" t="s">
        <v>159</v>
      </c>
      <c r="B123" s="74"/>
      <c r="C123" s="74">
        <v>0.5282033993008094</v>
      </c>
    </row>
    <row r="124" spans="1:3" ht="19.5">
      <c r="A124" s="73" t="s">
        <v>160</v>
      </c>
      <c r="B124" s="74"/>
      <c r="C124" s="74">
        <v>4.5353786467398178</v>
      </c>
    </row>
  </sheetData>
  <mergeCells count="66">
    <mergeCell ref="B64:C64"/>
    <mergeCell ref="A1:E1"/>
    <mergeCell ref="A50:E50"/>
    <mergeCell ref="B58:C58"/>
    <mergeCell ref="B59:C59"/>
    <mergeCell ref="B60:C60"/>
    <mergeCell ref="B61:C61"/>
    <mergeCell ref="B62:C62"/>
    <mergeCell ref="B63:C63"/>
    <mergeCell ref="B76:C76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88:C88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100:C100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12:C112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9:C119"/>
    <mergeCell ref="B120:C120"/>
    <mergeCell ref="B121:C121"/>
    <mergeCell ref="B113:C113"/>
    <mergeCell ref="B114:C114"/>
    <mergeCell ref="B115:C115"/>
    <mergeCell ref="B116:C116"/>
    <mergeCell ref="B117:C117"/>
    <mergeCell ref="B118:C118"/>
  </mergeCells>
  <pageMargins left="0.23" right="0.38" top="0.17" bottom="0.16" header="0.17" footer="0.17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Profit</vt:lpstr>
      <vt:lpstr>Sheet2</vt:lpstr>
      <vt:lpstr>Sheet1</vt:lpstr>
      <vt:lpstr>Sheet4</vt:lpstr>
      <vt:lpstr>Balans_Mənfəət-zərər (2)</vt:lpstr>
      <vt:lpstr>'Balans_Mənfəət-zərər (2)'!Print_Area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Sarvan Mikayilov</dc:creator>
  <cp:lastModifiedBy>Sarvan Mikayilov</cp:lastModifiedBy>
  <cp:lastPrinted>2017-09-14T07:46:25Z</cp:lastPrinted>
  <dcterms:created xsi:type="dcterms:W3CDTF">2015-02-02T05:47:56Z</dcterms:created>
  <dcterms:modified xsi:type="dcterms:W3CDTF">2017-09-14T08:14:22Z</dcterms:modified>
</cp:coreProperties>
</file>